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erko/Downloads/"/>
    </mc:Choice>
  </mc:AlternateContent>
  <bookViews>
    <workbookView xWindow="2500" yWindow="1080" windowWidth="26520" windowHeight="15880" tabRatio="500"/>
  </bookViews>
  <sheets>
    <sheet name="2017 eredmények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1" i="1"/>
  <c r="G3" i="1"/>
  <c r="G4" i="1"/>
  <c r="G5" i="1"/>
  <c r="G6" i="1"/>
  <c r="G7" i="1"/>
  <c r="G9" i="1"/>
  <c r="G10" i="1"/>
  <c r="G12" i="1"/>
  <c r="G13" i="1"/>
  <c r="G15" i="1"/>
  <c r="G16" i="1"/>
  <c r="G17" i="1"/>
  <c r="G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1" i="1"/>
  <c r="E21" i="1"/>
  <c r="D21" i="1"/>
  <c r="C2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0" i="1"/>
  <c r="E20" i="1"/>
  <c r="D20" i="1"/>
  <c r="C20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<sst xmlns="http://schemas.openxmlformats.org/spreadsheetml/2006/main" count="95" uniqueCount="53">
  <si>
    <t>Neptun kód</t>
  </si>
  <si>
    <t>Név</t>
  </si>
  <si>
    <t>ZH 1</t>
    <phoneticPr fontId="0" type="noConversion"/>
  </si>
  <si>
    <t>ZH 2</t>
    <phoneticPr fontId="0" type="noConversion"/>
  </si>
  <si>
    <t>ZH 3</t>
    <phoneticPr fontId="0" type="noConversion"/>
  </si>
  <si>
    <t>2 legj. ZH átl.</t>
  </si>
  <si>
    <t>vizsga felelet</t>
  </si>
  <si>
    <t>dátum</t>
    <phoneticPr fontId="0" type="noConversion"/>
  </si>
  <si>
    <t>jegy</t>
    <phoneticPr fontId="0" type="noConversion"/>
  </si>
  <si>
    <t>Képzés</t>
  </si>
  <si>
    <t>Tagozat</t>
  </si>
  <si>
    <t>Félév</t>
  </si>
  <si>
    <t>pontszám</t>
    <phoneticPr fontId="0" type="noConversion"/>
  </si>
  <si>
    <t>osztályzat</t>
    <phoneticPr fontId="0" type="noConversion"/>
  </si>
  <si>
    <t>ODX2QM</t>
  </si>
  <si>
    <t>Mérnök informatikus szak, alapképzés</t>
  </si>
  <si>
    <t>Nappali</t>
  </si>
  <si>
    <t>2017/18/1</t>
  </si>
  <si>
    <t>114046193</t>
  </si>
  <si>
    <t>OVY0OL</t>
  </si>
  <si>
    <t>114026973</t>
  </si>
  <si>
    <t>GUI0QD</t>
  </si>
  <si>
    <t>2457808</t>
  </si>
  <si>
    <t>NFSIET</t>
  </si>
  <si>
    <t>Villamosmérnöki szak, mesterképzés</t>
  </si>
  <si>
    <t>20911045</t>
  </si>
  <si>
    <t>ZYSQXQ</t>
  </si>
  <si>
    <t>Villamosmérnöki szak, alapképzés</t>
  </si>
  <si>
    <t>20957049</t>
  </si>
  <si>
    <t>BFR4BT</t>
  </si>
  <si>
    <t>2450744</t>
  </si>
  <si>
    <t>VNQ45A</t>
  </si>
  <si>
    <t>2446836</t>
  </si>
  <si>
    <t>YABA23</t>
  </si>
  <si>
    <t>20898455</t>
  </si>
  <si>
    <t>SRR0WE</t>
  </si>
  <si>
    <t>2450480</t>
  </si>
  <si>
    <t>J3JFCU</t>
  </si>
  <si>
    <t>2450476</t>
  </si>
  <si>
    <t>X2P6P5</t>
  </si>
  <si>
    <t>Gazdaságinformatikus szak, mesterképzés</t>
  </si>
  <si>
    <t>20958614</t>
  </si>
  <si>
    <t>WX6W1S</t>
  </si>
  <si>
    <t>2456849</t>
  </si>
  <si>
    <t>FFKRB8</t>
  </si>
  <si>
    <t>2456843</t>
  </si>
  <si>
    <t>CJPUZV</t>
  </si>
  <si>
    <t>2450998</t>
  </si>
  <si>
    <t>P2OCV9</t>
  </si>
  <si>
    <t>76817403</t>
  </si>
  <si>
    <t>darab</t>
    <phoneticPr fontId="0" type="noConversion"/>
  </si>
  <si>
    <t>Átlag</t>
    <phoneticPr fontId="0" type="noConversion"/>
  </si>
  <si>
    <t>&lt;      6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</si>
</sst>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.0"/>
    <numFmt numFmtId="166" formatCode="_-* #,##0_-;\-* #,##0_-;_-* &quot;-&quot;_-;_-@_-"/>
    <numFmt numFmtId="167" formatCode="_-* #,##0_-;\-* #,##0.0_-;_-* &quot;-&quot;_-;_-@_-"/>
  </numFmts>
  <fonts count="3" x14ac:knownFonts="1">
    <font>
      <sz val="10"/>
      <name val="Arial"/>
    </font>
    <font>
      <b/>
      <sz val="11"/>
      <color indexed="8"/>
      <name val="Calibri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1" xfId="0" applyFont="1" applyBorder="1"/>
    <xf numFmtId="0" fontId="0" fillId="0" borderId="1" xfId="0" applyFont="1" applyBorder="1"/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/>
    <xf numFmtId="0" fontId="0" fillId="0" borderId="0" xfId="0" applyBorder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165" fontId="0" fillId="0" borderId="1" xfId="0" applyNumberFormat="1" applyBorder="1"/>
    <xf numFmtId="165" fontId="2" fillId="0" borderId="0" xfId="0" applyNumberFormat="1" applyFont="1"/>
    <xf numFmtId="166" fontId="0" fillId="0" borderId="0" xfId="0" applyNumberFormat="1" applyBorder="1"/>
    <xf numFmtId="167" fontId="0" fillId="0" borderId="0" xfId="0" applyNumberFormat="1" applyBorder="1"/>
    <xf numFmtId="49" fontId="0" fillId="0" borderId="0" xfId="0" applyNumberFormat="1" applyBorder="1"/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="139" workbookViewId="0">
      <selection activeCell="H8" sqref="H8"/>
    </sheetView>
  </sheetViews>
  <sheetFormatPr baseColWidth="10" defaultRowHeight="13" x14ac:dyDescent="0.15"/>
  <cols>
    <col min="1" max="1" width="14.33203125" customWidth="1"/>
    <col min="2" max="2" width="30" style="5" customWidth="1"/>
    <col min="3" max="3" width="7.33203125" customWidth="1"/>
    <col min="4" max="4" width="7.33203125" style="15" customWidth="1"/>
    <col min="5" max="5" width="7.33203125" style="5" customWidth="1"/>
    <col min="6" max="7" width="7.33203125" customWidth="1"/>
    <col min="8" max="8" width="7.33203125" style="5" customWidth="1"/>
    <col min="9" max="9" width="13.33203125" bestFit="1" customWidth="1"/>
    <col min="10" max="10" width="7.33203125" style="16" customWidth="1"/>
    <col min="11" max="11" width="11.6640625" style="17" customWidth="1"/>
    <col min="12" max="12" width="7.33203125" style="5" customWidth="1"/>
    <col min="13" max="13" width="57.6640625" customWidth="1"/>
    <col min="14" max="14" width="10.83203125" customWidth="1"/>
    <col min="15" max="15" width="13.1640625" customWidth="1"/>
    <col min="16" max="29" width="13" customWidth="1"/>
    <col min="30" max="30" width="0" hidden="1" customWidth="1"/>
  </cols>
  <sheetData>
    <row r="1" spans="1:30" ht="14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2</v>
      </c>
      <c r="G1" s="3" t="s">
        <v>3</v>
      </c>
      <c r="H1" s="2" t="s">
        <v>4</v>
      </c>
      <c r="I1" s="30" t="s">
        <v>5</v>
      </c>
      <c r="J1" s="31" t="s">
        <v>6</v>
      </c>
      <c r="K1" s="32" t="s">
        <v>7</v>
      </c>
      <c r="L1" s="33" t="s">
        <v>8</v>
      </c>
      <c r="M1" s="26" t="s">
        <v>9</v>
      </c>
      <c r="N1" s="26" t="s">
        <v>10</v>
      </c>
      <c r="O1" s="26" t="s">
        <v>11</v>
      </c>
    </row>
    <row r="2" spans="1:30" ht="15" x14ac:dyDescent="0.2">
      <c r="A2" s="1"/>
      <c r="B2" s="2"/>
      <c r="C2" s="27" t="s">
        <v>12</v>
      </c>
      <c r="D2" s="27"/>
      <c r="E2" s="28"/>
      <c r="F2" s="29" t="s">
        <v>13</v>
      </c>
      <c r="G2" s="27"/>
      <c r="H2" s="28"/>
      <c r="I2" s="30"/>
      <c r="J2" s="31"/>
      <c r="K2" s="32"/>
      <c r="L2" s="33"/>
      <c r="M2" s="26"/>
      <c r="N2" s="26"/>
      <c r="O2" s="26"/>
    </row>
    <row r="3" spans="1:30" x14ac:dyDescent="0.15">
      <c r="A3" t="s">
        <v>14</v>
      </c>
      <c r="C3" s="6">
        <v>5.5</v>
      </c>
      <c r="D3" s="6">
        <v>10</v>
      </c>
      <c r="E3" s="7"/>
      <c r="F3">
        <f t="shared" ref="F3:H17" si="0">IF(ISNUMBER(C3),IF(C3&gt;=$C$23,5,IF(C3&gt;=$C$24,4,IF(C3&gt;=$C$25,3,IF(C3&gt;=$C$26,2,1)))),"")</f>
        <v>1</v>
      </c>
      <c r="G3">
        <f t="shared" si="0"/>
        <v>4</v>
      </c>
      <c r="H3" s="5" t="str">
        <f t="shared" si="0"/>
        <v/>
      </c>
      <c r="I3" s="8" t="str">
        <f>IF(COUNTIF(F3:H3,"&gt;1")&gt;1,IF(COUNT(F3:H3)&gt;2,(SUM(F3:H3)-MIN(F3:H3))/2,IF(COUNT(F3:H3)=2,SUM(F3:H3)/2,"nincs aláírás")),"nincs aláírás")</f>
        <v>nincs aláírás</v>
      </c>
      <c r="J3"/>
      <c r="K3" s="9"/>
      <c r="L3" s="10" t="e">
        <f>ROUND(0.2*I3+0.8*J3,0)</f>
        <v>#VALUE!</v>
      </c>
      <c r="M3" t="s">
        <v>15</v>
      </c>
      <c r="N3" t="s">
        <v>16</v>
      </c>
      <c r="O3" t="s">
        <v>17</v>
      </c>
      <c r="AD3" t="s">
        <v>18</v>
      </c>
    </row>
    <row r="4" spans="1:30" x14ac:dyDescent="0.15">
      <c r="A4" t="s">
        <v>19</v>
      </c>
      <c r="C4" s="6">
        <v>4.5</v>
      </c>
      <c r="D4" s="6">
        <v>5</v>
      </c>
      <c r="E4" s="7"/>
      <c r="F4">
        <f t="shared" si="0"/>
        <v>1</v>
      </c>
      <c r="G4">
        <f t="shared" si="0"/>
        <v>1</v>
      </c>
      <c r="H4" s="5" t="str">
        <f t="shared" si="0"/>
        <v/>
      </c>
      <c r="I4" s="8" t="str">
        <f t="shared" ref="I4:I17" si="1">IF(COUNTIF(F4:H4,"&gt;1")&gt;1,IF(COUNT(F4:H4)&gt;2,(SUM(F4:H4)-MIN(F4:H4))/2,IF(COUNT(F4:H4)=2,SUM(F4:H4)/2,"nincs aláírás")),"nincs aláírás")</f>
        <v>nincs aláírás</v>
      </c>
      <c r="J4"/>
      <c r="K4" s="9"/>
      <c r="L4" s="11" t="e">
        <f t="shared" ref="L4:L17" si="2">ROUND(0.2*I4+0.8*J4,0)</f>
        <v>#VALUE!</v>
      </c>
      <c r="M4" t="s">
        <v>15</v>
      </c>
      <c r="N4" t="s">
        <v>16</v>
      </c>
      <c r="O4" t="s">
        <v>17</v>
      </c>
      <c r="AD4" t="s">
        <v>20</v>
      </c>
    </row>
    <row r="5" spans="1:30" x14ac:dyDescent="0.15">
      <c r="A5" t="s">
        <v>21</v>
      </c>
      <c r="C5" s="6">
        <v>4.5</v>
      </c>
      <c r="D5" s="6">
        <v>4</v>
      </c>
      <c r="E5" s="7"/>
      <c r="F5">
        <f t="shared" si="0"/>
        <v>1</v>
      </c>
      <c r="G5">
        <f t="shared" si="0"/>
        <v>1</v>
      </c>
      <c r="H5" s="5" t="str">
        <f t="shared" si="0"/>
        <v/>
      </c>
      <c r="I5" s="8" t="str">
        <f t="shared" si="1"/>
        <v>nincs aláírás</v>
      </c>
      <c r="J5"/>
      <c r="K5" s="9"/>
      <c r="L5" s="11" t="e">
        <f t="shared" si="2"/>
        <v>#VALUE!</v>
      </c>
      <c r="M5" t="s">
        <v>15</v>
      </c>
      <c r="N5" t="s">
        <v>16</v>
      </c>
      <c r="O5" t="s">
        <v>17</v>
      </c>
      <c r="AD5" t="s">
        <v>22</v>
      </c>
    </row>
    <row r="6" spans="1:30" x14ac:dyDescent="0.15">
      <c r="A6" t="s">
        <v>23</v>
      </c>
      <c r="C6" s="6">
        <v>10</v>
      </c>
      <c r="D6" s="6">
        <v>9</v>
      </c>
      <c r="E6" s="7"/>
      <c r="F6">
        <f t="shared" si="0"/>
        <v>4</v>
      </c>
      <c r="G6">
        <f t="shared" si="0"/>
        <v>4</v>
      </c>
      <c r="H6" s="5" t="str">
        <f t="shared" si="0"/>
        <v/>
      </c>
      <c r="I6" s="8">
        <f t="shared" si="1"/>
        <v>4</v>
      </c>
      <c r="J6"/>
      <c r="K6" s="9"/>
      <c r="L6" s="10">
        <f t="shared" si="2"/>
        <v>1</v>
      </c>
      <c r="M6" t="s">
        <v>24</v>
      </c>
      <c r="N6" t="s">
        <v>16</v>
      </c>
      <c r="O6" t="s">
        <v>17</v>
      </c>
      <c r="AD6" t="s">
        <v>25</v>
      </c>
    </row>
    <row r="7" spans="1:30" x14ac:dyDescent="0.15">
      <c r="A7" t="s">
        <v>26</v>
      </c>
      <c r="C7" s="6">
        <v>11</v>
      </c>
      <c r="D7" s="6">
        <v>8.5</v>
      </c>
      <c r="E7" s="7"/>
      <c r="F7">
        <f t="shared" si="0"/>
        <v>5</v>
      </c>
      <c r="G7">
        <f t="shared" si="0"/>
        <v>3</v>
      </c>
      <c r="H7" s="5" t="str">
        <f t="shared" si="0"/>
        <v/>
      </c>
      <c r="I7" s="8">
        <f t="shared" si="1"/>
        <v>4</v>
      </c>
      <c r="J7"/>
      <c r="K7" s="9"/>
      <c r="L7" s="11">
        <f t="shared" si="2"/>
        <v>1</v>
      </c>
      <c r="M7" t="s">
        <v>27</v>
      </c>
      <c r="N7" t="s">
        <v>16</v>
      </c>
      <c r="O7" t="s">
        <v>17</v>
      </c>
      <c r="AD7" t="s">
        <v>28</v>
      </c>
    </row>
    <row r="8" spans="1:30" x14ac:dyDescent="0.15">
      <c r="A8" t="s">
        <v>29</v>
      </c>
      <c r="C8" s="25"/>
      <c r="D8" s="25"/>
      <c r="E8" s="7"/>
      <c r="F8" s="25" t="str">
        <f t="shared" si="0"/>
        <v/>
      </c>
      <c r="G8" s="25"/>
      <c r="H8" s="5" t="str">
        <f t="shared" si="0"/>
        <v/>
      </c>
      <c r="I8" s="8" t="str">
        <f t="shared" si="1"/>
        <v>nincs aláírás</v>
      </c>
      <c r="J8"/>
      <c r="K8" s="9"/>
      <c r="L8" s="11" t="e">
        <f t="shared" si="2"/>
        <v>#VALUE!</v>
      </c>
      <c r="M8" t="s">
        <v>15</v>
      </c>
      <c r="N8" t="s">
        <v>16</v>
      </c>
      <c r="O8" t="s">
        <v>17</v>
      </c>
      <c r="AD8" t="s">
        <v>30</v>
      </c>
    </row>
    <row r="9" spans="1:30" x14ac:dyDescent="0.15">
      <c r="A9" t="s">
        <v>31</v>
      </c>
      <c r="C9" s="6">
        <v>8.5</v>
      </c>
      <c r="D9" s="6">
        <v>10</v>
      </c>
      <c r="E9" s="7"/>
      <c r="F9">
        <f t="shared" si="0"/>
        <v>3</v>
      </c>
      <c r="G9">
        <f t="shared" si="0"/>
        <v>4</v>
      </c>
      <c r="H9" s="5" t="str">
        <f t="shared" si="0"/>
        <v/>
      </c>
      <c r="I9" s="8">
        <f t="shared" si="1"/>
        <v>3.5</v>
      </c>
      <c r="J9"/>
      <c r="K9" s="9"/>
      <c r="L9" s="10">
        <f t="shared" si="2"/>
        <v>1</v>
      </c>
      <c r="M9" t="s">
        <v>15</v>
      </c>
      <c r="N9" t="s">
        <v>16</v>
      </c>
      <c r="O9" t="s">
        <v>17</v>
      </c>
      <c r="AD9" t="s">
        <v>32</v>
      </c>
    </row>
    <row r="10" spans="1:30" x14ac:dyDescent="0.15">
      <c r="A10" t="s">
        <v>33</v>
      </c>
      <c r="C10" s="6">
        <v>7</v>
      </c>
      <c r="D10" s="6">
        <v>7</v>
      </c>
      <c r="E10" s="7"/>
      <c r="F10">
        <f t="shared" si="0"/>
        <v>2</v>
      </c>
      <c r="G10">
        <f t="shared" si="0"/>
        <v>2</v>
      </c>
      <c r="H10" s="5" t="str">
        <f t="shared" si="0"/>
        <v/>
      </c>
      <c r="I10" s="8">
        <f t="shared" si="1"/>
        <v>2</v>
      </c>
      <c r="J10"/>
      <c r="K10" s="9"/>
      <c r="L10" s="11">
        <f t="shared" si="2"/>
        <v>0</v>
      </c>
      <c r="M10" t="s">
        <v>15</v>
      </c>
      <c r="N10" t="s">
        <v>16</v>
      </c>
      <c r="O10" t="s">
        <v>17</v>
      </c>
      <c r="AD10" t="s">
        <v>34</v>
      </c>
    </row>
    <row r="11" spans="1:30" x14ac:dyDescent="0.15">
      <c r="A11" t="s">
        <v>35</v>
      </c>
      <c r="C11" s="6">
        <v>12</v>
      </c>
      <c r="D11" s="25"/>
      <c r="E11" s="7"/>
      <c r="F11">
        <f t="shared" si="0"/>
        <v>5</v>
      </c>
      <c r="G11" s="25"/>
      <c r="H11" s="5" t="str">
        <f t="shared" si="0"/>
        <v/>
      </c>
      <c r="I11" s="8" t="str">
        <f t="shared" si="1"/>
        <v>nincs aláírás</v>
      </c>
      <c r="J11"/>
      <c r="K11" s="9"/>
      <c r="L11" s="11" t="e">
        <f t="shared" si="2"/>
        <v>#VALUE!</v>
      </c>
      <c r="M11" t="s">
        <v>24</v>
      </c>
      <c r="N11" t="s">
        <v>16</v>
      </c>
      <c r="O11" t="s">
        <v>17</v>
      </c>
      <c r="AD11" t="s">
        <v>36</v>
      </c>
    </row>
    <row r="12" spans="1:30" x14ac:dyDescent="0.15">
      <c r="A12" t="s">
        <v>37</v>
      </c>
      <c r="C12" s="6">
        <v>7</v>
      </c>
      <c r="D12" s="6">
        <v>10</v>
      </c>
      <c r="E12" s="7"/>
      <c r="F12">
        <f t="shared" si="0"/>
        <v>2</v>
      </c>
      <c r="G12">
        <f t="shared" si="0"/>
        <v>4</v>
      </c>
      <c r="H12" s="5" t="str">
        <f t="shared" si="0"/>
        <v/>
      </c>
      <c r="I12" s="8">
        <f t="shared" si="1"/>
        <v>3</v>
      </c>
      <c r="J12"/>
      <c r="K12" s="9"/>
      <c r="L12" s="11">
        <f t="shared" si="2"/>
        <v>1</v>
      </c>
      <c r="M12" t="s">
        <v>15</v>
      </c>
      <c r="N12" t="s">
        <v>16</v>
      </c>
      <c r="O12" t="s">
        <v>17</v>
      </c>
      <c r="AD12" t="s">
        <v>38</v>
      </c>
    </row>
    <row r="13" spans="1:30" x14ac:dyDescent="0.15">
      <c r="A13" t="s">
        <v>39</v>
      </c>
      <c r="C13" s="6">
        <v>9</v>
      </c>
      <c r="D13" s="6">
        <v>10.5</v>
      </c>
      <c r="E13" s="7"/>
      <c r="F13">
        <f t="shared" si="0"/>
        <v>4</v>
      </c>
      <c r="G13">
        <f t="shared" si="0"/>
        <v>5</v>
      </c>
      <c r="H13" s="5" t="str">
        <f t="shared" si="0"/>
        <v/>
      </c>
      <c r="I13" s="8">
        <f t="shared" si="1"/>
        <v>4.5</v>
      </c>
      <c r="J13"/>
      <c r="K13" s="9"/>
      <c r="L13" s="11">
        <f t="shared" si="2"/>
        <v>1</v>
      </c>
      <c r="M13" t="s">
        <v>40</v>
      </c>
      <c r="N13" t="s">
        <v>16</v>
      </c>
      <c r="O13" t="s">
        <v>17</v>
      </c>
      <c r="AD13" t="s">
        <v>41</v>
      </c>
    </row>
    <row r="14" spans="1:30" x14ac:dyDescent="0.15">
      <c r="A14" t="s">
        <v>42</v>
      </c>
      <c r="C14" s="25"/>
      <c r="D14" s="25"/>
      <c r="E14" s="7"/>
      <c r="F14" s="25" t="str">
        <f t="shared" si="0"/>
        <v/>
      </c>
      <c r="G14" s="25"/>
      <c r="H14" s="5" t="str">
        <f t="shared" si="0"/>
        <v/>
      </c>
      <c r="I14" s="8" t="str">
        <f t="shared" si="1"/>
        <v>nincs aláírás</v>
      </c>
      <c r="J14"/>
      <c r="K14" s="9"/>
      <c r="L14" s="10" t="e">
        <f t="shared" si="2"/>
        <v>#VALUE!</v>
      </c>
      <c r="M14" t="s">
        <v>15</v>
      </c>
      <c r="N14" t="s">
        <v>16</v>
      </c>
      <c r="O14" t="s">
        <v>17</v>
      </c>
      <c r="AD14" t="s">
        <v>43</v>
      </c>
    </row>
    <row r="15" spans="1:30" x14ac:dyDescent="0.15">
      <c r="A15" t="s">
        <v>44</v>
      </c>
      <c r="C15" s="6">
        <v>9</v>
      </c>
      <c r="D15" s="6">
        <v>9.5</v>
      </c>
      <c r="E15" s="7"/>
      <c r="F15">
        <f t="shared" si="0"/>
        <v>4</v>
      </c>
      <c r="G15">
        <f t="shared" si="0"/>
        <v>4</v>
      </c>
      <c r="H15" s="5" t="str">
        <f t="shared" si="0"/>
        <v/>
      </c>
      <c r="I15" s="8">
        <f t="shared" si="1"/>
        <v>4</v>
      </c>
      <c r="J15"/>
      <c r="K15" s="9"/>
      <c r="L15" s="11">
        <f t="shared" si="2"/>
        <v>1</v>
      </c>
      <c r="M15" t="s">
        <v>15</v>
      </c>
      <c r="N15" t="s">
        <v>16</v>
      </c>
      <c r="O15" t="s">
        <v>17</v>
      </c>
      <c r="AD15" t="s">
        <v>45</v>
      </c>
    </row>
    <row r="16" spans="1:30" x14ac:dyDescent="0.15">
      <c r="A16" t="s">
        <v>46</v>
      </c>
      <c r="C16" s="6">
        <v>4.5</v>
      </c>
      <c r="D16" s="6">
        <v>4</v>
      </c>
      <c r="E16" s="7"/>
      <c r="F16">
        <f t="shared" si="0"/>
        <v>1</v>
      </c>
      <c r="G16">
        <f t="shared" si="0"/>
        <v>1</v>
      </c>
      <c r="H16" s="5" t="str">
        <f t="shared" si="0"/>
        <v/>
      </c>
      <c r="I16" s="8" t="str">
        <f t="shared" si="1"/>
        <v>nincs aláírás</v>
      </c>
      <c r="J16"/>
      <c r="K16" s="9"/>
      <c r="L16" s="11" t="e">
        <f t="shared" si="2"/>
        <v>#VALUE!</v>
      </c>
      <c r="M16" t="s">
        <v>27</v>
      </c>
      <c r="N16" t="s">
        <v>16</v>
      </c>
      <c r="O16" t="s">
        <v>17</v>
      </c>
      <c r="AD16" t="s">
        <v>47</v>
      </c>
    </row>
    <row r="17" spans="1:30" x14ac:dyDescent="0.15">
      <c r="A17" t="s">
        <v>48</v>
      </c>
      <c r="C17" s="6">
        <v>9</v>
      </c>
      <c r="D17" s="6">
        <v>7.5</v>
      </c>
      <c r="E17" s="7"/>
      <c r="F17">
        <f t="shared" si="0"/>
        <v>4</v>
      </c>
      <c r="G17">
        <f t="shared" si="0"/>
        <v>3</v>
      </c>
      <c r="H17" s="5" t="str">
        <f>IF(ISNUMBER(E17),IF(E17&gt;=$C$23,5,IF(E17&gt;=$C$24,4,IF(E17&gt;=$C$25,3,IF(E17&gt;=$C$26,2,1)))),"")</f>
        <v/>
      </c>
      <c r="I17" s="8">
        <f t="shared" si="1"/>
        <v>3.5</v>
      </c>
      <c r="J17"/>
      <c r="K17" s="9"/>
      <c r="L17" s="11">
        <f t="shared" si="2"/>
        <v>1</v>
      </c>
      <c r="M17" t="s">
        <v>27</v>
      </c>
      <c r="N17" t="s">
        <v>16</v>
      </c>
      <c r="O17" t="s">
        <v>17</v>
      </c>
      <c r="AD17" t="s">
        <v>49</v>
      </c>
    </row>
    <row r="18" spans="1:30" s="12" customFormat="1" x14ac:dyDescent="0.15">
      <c r="B18" s="7"/>
      <c r="C18" s="6"/>
      <c r="D18" s="6"/>
      <c r="E18" s="7"/>
      <c r="F18" s="6"/>
      <c r="G18" s="6"/>
      <c r="H18" s="7"/>
      <c r="I18" s="6"/>
      <c r="J18" s="13"/>
      <c r="K18" s="14"/>
      <c r="L18" s="7"/>
    </row>
    <row r="20" spans="1:30" x14ac:dyDescent="0.15">
      <c r="B20" s="5" t="s">
        <v>50</v>
      </c>
      <c r="C20">
        <f>COUNT(C3:C19)</f>
        <v>13</v>
      </c>
      <c r="D20" s="15">
        <f>COUNT(D3:D19)</f>
        <v>12</v>
      </c>
      <c r="E20" s="5">
        <f>COUNT(E3:E19)</f>
        <v>0</v>
      </c>
      <c r="I20">
        <f>COUNT(I3:I19)</f>
        <v>8</v>
      </c>
    </row>
    <row r="21" spans="1:30" x14ac:dyDescent="0.15">
      <c r="B21" s="5" t="s">
        <v>51</v>
      </c>
      <c r="C21" s="18">
        <f t="shared" ref="C21:H21" si="3">AVERAGE(C3:C19)</f>
        <v>7.8076923076923075</v>
      </c>
      <c r="D21" s="19">
        <f>AVERAGE(D3:D19)</f>
        <v>7.916666666666667</v>
      </c>
      <c r="E21" s="20" t="e">
        <f t="shared" si="3"/>
        <v>#DIV/0!</v>
      </c>
      <c r="F21" s="18">
        <f t="shared" si="3"/>
        <v>2.8461538461538463</v>
      </c>
      <c r="G21" s="18">
        <f t="shared" si="3"/>
        <v>3</v>
      </c>
      <c r="H21" s="20" t="e">
        <f t="shared" si="3"/>
        <v>#DIV/0!</v>
      </c>
      <c r="I21" s="18"/>
      <c r="J21" s="21"/>
    </row>
    <row r="23" spans="1:30" x14ac:dyDescent="0.15">
      <c r="C23">
        <v>10.5</v>
      </c>
      <c r="D23" s="22">
        <v>-12</v>
      </c>
    </row>
    <row r="24" spans="1:30" x14ac:dyDescent="0.15">
      <c r="C24">
        <v>9</v>
      </c>
      <c r="D24" s="15">
        <v>10.5</v>
      </c>
    </row>
    <row r="25" spans="1:30" x14ac:dyDescent="0.15">
      <c r="C25">
        <v>7.5</v>
      </c>
      <c r="D25" s="22">
        <v>9</v>
      </c>
    </row>
    <row r="26" spans="1:30" x14ac:dyDescent="0.15">
      <c r="C26">
        <v>6</v>
      </c>
      <c r="D26" s="23">
        <v>-7.5</v>
      </c>
    </row>
    <row r="27" spans="1:30" x14ac:dyDescent="0.15">
      <c r="D27" s="24" t="s">
        <v>52</v>
      </c>
    </row>
  </sheetData>
  <mergeCells count="9">
    <mergeCell ref="O1:O2"/>
    <mergeCell ref="C2:E2"/>
    <mergeCell ref="F2:H2"/>
    <mergeCell ref="I1:I2"/>
    <mergeCell ref="J1:J2"/>
    <mergeCell ref="K1:K2"/>
    <mergeCell ref="L1:L2"/>
    <mergeCell ref="M1:M2"/>
    <mergeCell ref="N1:N2"/>
  </mergeCells>
  <pageMargins left="0.7" right="0.7" top="0.75" bottom="0.75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eredmények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2017-10-11T15:31:58Z</dcterms:created>
  <dcterms:modified xsi:type="dcterms:W3CDTF">2017-11-06T12:49:57Z</dcterms:modified>
</cp:coreProperties>
</file>