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erko/Desktop/"/>
    </mc:Choice>
  </mc:AlternateContent>
  <bookViews>
    <workbookView xWindow="13140" yWindow="960" windowWidth="26420" windowHeight="19560" tabRatio="500"/>
  </bookViews>
  <sheets>
    <sheet name="2017 eredmények" sheetId="2" r:id="rId1"/>
  </sheets>
  <externalReferences>
    <externalReference r:id="rId2"/>
  </externalReferences>
  <definedNames>
    <definedName name="P_1">'[1]2017 tartalom'!$B$2</definedName>
    <definedName name="P_2">'[1]2017 tartalom'!$B$3</definedName>
    <definedName name="P_3">'[1]2017 tartalom'!$B$4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2" l="1"/>
  <c r="N23" i="2"/>
  <c r="N22" i="2"/>
  <c r="N20" i="2"/>
  <c r="N18" i="2"/>
  <c r="N17" i="2"/>
  <c r="N15" i="2"/>
  <c r="N13" i="2"/>
  <c r="N12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U30" i="2"/>
  <c r="T30" i="2"/>
  <c r="L12" i="2"/>
  <c r="Q12" i="2"/>
  <c r="L13" i="2"/>
  <c r="Q13" i="2"/>
  <c r="L14" i="2"/>
  <c r="Q14" i="2"/>
  <c r="L15" i="2"/>
  <c r="Q15" i="2"/>
  <c r="L16" i="2"/>
  <c r="Q16" i="2"/>
  <c r="L17" i="2"/>
  <c r="Q17" i="2"/>
  <c r="L18" i="2"/>
  <c r="Q18" i="2"/>
  <c r="L19" i="2"/>
  <c r="Q19" i="2"/>
  <c r="L20" i="2"/>
  <c r="Q20" i="2"/>
  <c r="L21" i="2"/>
  <c r="Q21" i="2"/>
  <c r="L22" i="2"/>
  <c r="Q22" i="2"/>
  <c r="L23" i="2"/>
  <c r="Q23" i="2"/>
  <c r="Q30" i="2"/>
  <c r="J30" i="2"/>
  <c r="I30" i="2"/>
  <c r="H30" i="2"/>
  <c r="F30" i="2"/>
  <c r="E30" i="2"/>
  <c r="R28" i="2"/>
  <c r="N28" i="2"/>
  <c r="M28" i="2"/>
  <c r="L11" i="2"/>
  <c r="L24" i="2"/>
  <c r="L25" i="2"/>
  <c r="L28" i="2"/>
  <c r="J28" i="2"/>
  <c r="I28" i="2"/>
  <c r="H28" i="2"/>
  <c r="Q11" i="2"/>
  <c r="P11" i="2"/>
  <c r="W11" i="2"/>
  <c r="W27" i="2"/>
  <c r="S27" i="2"/>
  <c r="R27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N27" i="2"/>
  <c r="M27" i="2"/>
  <c r="L27" i="2"/>
  <c r="J27" i="2"/>
  <c r="I27" i="2"/>
  <c r="H27" i="2"/>
  <c r="Q25" i="2"/>
  <c r="W25" i="2"/>
  <c r="Q24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AF6" i="2"/>
  <c r="AA6" i="2"/>
  <c r="X6" i="2"/>
  <c r="S6" i="2"/>
  <c r="P6" i="2"/>
  <c r="N6" i="2"/>
  <c r="AF5" i="2"/>
  <c r="X5" i="2"/>
  <c r="P5" i="2"/>
  <c r="AF4" i="2"/>
  <c r="X4" i="2"/>
  <c r="P4" i="2"/>
  <c r="AF3" i="2"/>
  <c r="X3" i="2"/>
  <c r="P3" i="2"/>
  <c r="AF2" i="2"/>
  <c r="X2" i="2"/>
  <c r="P2" i="2"/>
</calcChain>
</file>

<file path=xl/sharedStrings.xml><?xml version="1.0" encoding="utf-8"?>
<sst xmlns="http://schemas.openxmlformats.org/spreadsheetml/2006/main" count="63" uniqueCount="43">
  <si>
    <t>ZH1</t>
  </si>
  <si>
    <t>Név</t>
  </si>
  <si>
    <t>Villamosmérnöki szak, alapképzés</t>
  </si>
  <si>
    <t>Villamosmérnöki szak, mesterképzés</t>
  </si>
  <si>
    <t>Mérnök informatikus szak, alapképzés</t>
  </si>
  <si>
    <t>EPIJ89</t>
  </si>
  <si>
    <t>Átlag</t>
  </si>
  <si>
    <t>Max</t>
  </si>
  <si>
    <t>hányan írtak/vizsgáztak</t>
  </si>
  <si>
    <t>ZH1</t>
    <phoneticPr fontId="1" type="noConversion"/>
  </si>
  <si>
    <t>vizsga</t>
    <phoneticPr fontId="1" type="noConversion"/>
  </si>
  <si>
    <t>HANGTECHNIKA - BMEVIHIMA12 - 2/1/0/v - 4 kredit</t>
  </si>
  <si>
    <t>-</t>
    <phoneticPr fontId="1" type="noConversion"/>
  </si>
  <si>
    <t>-  18</t>
    <phoneticPr fontId="1" type="noConversion"/>
  </si>
  <si>
    <t>IE 222</t>
  </si>
  <si>
    <t>Érdemjegy</t>
    <phoneticPr fontId="1" type="noConversion"/>
  </si>
  <si>
    <t>Labor</t>
    <phoneticPr fontId="1" type="noConversion"/>
  </si>
  <si>
    <t>ZH2</t>
    <phoneticPr fontId="1" type="noConversion"/>
  </si>
  <si>
    <t>ZH3</t>
    <phoneticPr fontId="1" type="noConversion"/>
  </si>
  <si>
    <t>2 legjobb ZH átlaga</t>
    <phoneticPr fontId="1" type="noConversion"/>
  </si>
  <si>
    <t>meg-
ajánlott jegy</t>
    <phoneticPr fontId="1" type="noConversion"/>
  </si>
  <si>
    <t>vizsga dolg.</t>
  </si>
  <si>
    <t>Neptun kód</t>
    <phoneticPr fontId="1" type="noConversion"/>
  </si>
  <si>
    <t>pont</t>
    <phoneticPr fontId="1" type="noConversion"/>
  </si>
  <si>
    <t>osztályzat</t>
    <phoneticPr fontId="1" type="noConversion"/>
  </si>
  <si>
    <t>osztály-
zat</t>
    <phoneticPr fontId="1" type="noConversion"/>
  </si>
  <si>
    <t>H67KB8</t>
  </si>
  <si>
    <t>JWZFPH</t>
  </si>
  <si>
    <t>BUETQ0</t>
  </si>
  <si>
    <t>GHYWI5</t>
  </si>
  <si>
    <t>IYNN96</t>
  </si>
  <si>
    <t>G55PT2</t>
  </si>
  <si>
    <t>IL21NI</t>
  </si>
  <si>
    <t>WA9PHV</t>
  </si>
  <si>
    <t>ZG0PNH</t>
  </si>
  <si>
    <t>AQA5AZ</t>
  </si>
  <si>
    <t>NEYJWH</t>
  </si>
  <si>
    <t>V04O0I</t>
  </si>
  <si>
    <t>AEAM0P</t>
  </si>
  <si>
    <t>H2LW7C</t>
  </si>
  <si>
    <t>A szorgalmi időszakban: 3 db kis ZH (nem pótolható félévközi ellenőrzés), melyek közül legalább 2-nek kell az elégségest elérnie az aláírás megszerzéséhez.</t>
  </si>
  <si>
    <t>Elővizsga: mindhárom kis ZH megírása esetén, ha a 3 jegy átlaga eléri vagy meghaladja a 4-est, úgy megajánlott vizsgajegy elfogadásával lehetséges.</t>
  </si>
  <si>
    <t>2017/2018 I. félév  Kedd páratlan 14:15-15:45. Szerda 10:15-11:45.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</si>
</sst>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&lt;&quot;\ 0.0"/>
  </numFmts>
  <fonts count="13" x14ac:knownFonts="1">
    <font>
      <sz val="10"/>
      <name val="Arial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sz val="12"/>
      <color rgb="FF0061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8000"/>
      <name val="Arial"/>
    </font>
    <font>
      <sz val="11"/>
      <color rgb="FFFF0000"/>
      <name val="Arial"/>
    </font>
    <font>
      <sz val="11"/>
      <color indexed="2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13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2B1E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FF0000"/>
      </left>
      <right/>
      <top style="medium">
        <color rgb="FFFF0000"/>
      </top>
      <bottom style="thin">
        <color rgb="FFB2B2B2"/>
      </bottom>
      <diagonal/>
    </border>
    <border>
      <left/>
      <right/>
      <top style="medium">
        <color rgb="FFFF0000"/>
      </top>
      <bottom style="thin">
        <color rgb="FFB2B2B2"/>
      </bottom>
      <diagonal/>
    </border>
    <border>
      <left/>
      <right style="medium">
        <color rgb="FFFF0000"/>
      </right>
      <top style="medium">
        <color rgb="FFFF0000"/>
      </top>
      <bottom style="thin">
        <color rgb="FFB2B2B2"/>
      </bottom>
      <diagonal/>
    </border>
    <border>
      <left style="medium">
        <color rgb="FFFF000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FF0000"/>
      </right>
      <top style="thin">
        <color rgb="FFB2B2B2"/>
      </top>
      <bottom style="thin">
        <color rgb="FFB2B2B2"/>
      </bottom>
      <diagonal/>
    </border>
    <border>
      <left style="medium">
        <color rgb="FFFF0000"/>
      </left>
      <right style="thin">
        <color rgb="FFB2B2B2"/>
      </right>
      <top style="thin">
        <color rgb="FFB2B2B2"/>
      </top>
      <bottom style="medium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FF0000"/>
      </bottom>
      <diagonal/>
    </border>
    <border>
      <left style="thin">
        <color rgb="FFB2B2B2"/>
      </left>
      <right style="medium">
        <color rgb="FFFF0000"/>
      </right>
      <top style="thin">
        <color rgb="FFB2B2B2"/>
      </top>
      <bottom style="medium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17" applyNumberFormat="0" applyFont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 applyBorder="1" applyAlignment="1">
      <alignment horizontal="left"/>
    </xf>
    <xf numFmtId="164" fontId="1" fillId="2" borderId="4" xfId="0" applyNumberFormat="1" applyFont="1" applyFill="1" applyBorder="1"/>
    <xf numFmtId="0" fontId="1" fillId="2" borderId="0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left"/>
    </xf>
    <xf numFmtId="164" fontId="2" fillId="0" borderId="0" xfId="0" applyNumberFormat="1" applyFont="1" applyBorder="1"/>
    <xf numFmtId="0" fontId="2" fillId="0" borderId="11" xfId="0" applyFont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Fill="1" applyBorder="1" applyAlignment="1">
      <alignment vertical="top" wrapText="1"/>
    </xf>
    <xf numFmtId="49" fontId="0" fillId="0" borderId="0" xfId="0" applyNumberFormat="1" applyFill="1" applyProtection="1">
      <protection locked="0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0" fontId="2" fillId="3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/>
    <xf numFmtId="0" fontId="1" fillId="0" borderId="11" xfId="0" applyFont="1" applyBorder="1" applyAlignment="1"/>
    <xf numFmtId="0" fontId="1" fillId="0" borderId="11" xfId="0" applyFont="1" applyBorder="1" applyAlignment="1">
      <alignment horizontal="right"/>
    </xf>
    <xf numFmtId="0" fontId="1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3" borderId="11" xfId="0" applyNumberFormat="1" applyFont="1" applyFill="1" applyBorder="1"/>
    <xf numFmtId="0" fontId="1" fillId="0" borderId="0" xfId="0" applyNumberFormat="1" applyFont="1" applyBorder="1"/>
    <xf numFmtId="0" fontId="2" fillId="0" borderId="0" xfId="0" applyFont="1" applyBorder="1"/>
    <xf numFmtId="0" fontId="1" fillId="4" borderId="11" xfId="0" applyFont="1" applyFill="1" applyBorder="1"/>
    <xf numFmtId="49" fontId="0" fillId="0" borderId="0" xfId="0" applyNumberFormat="1" applyFill="1" applyAlignment="1" applyProtection="1">
      <alignment horizontal="right"/>
      <protection locked="0"/>
    </xf>
    <xf numFmtId="0" fontId="1" fillId="3" borderId="0" xfId="0" applyFont="1" applyFill="1" applyBorder="1"/>
    <xf numFmtId="2" fontId="2" fillId="0" borderId="16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4" fontId="1" fillId="0" borderId="1" xfId="0" applyNumberFormat="1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4" fontId="1" fillId="0" borderId="4" xfId="0" applyNumberFormat="1" applyFont="1" applyBorder="1"/>
    <xf numFmtId="0" fontId="1" fillId="0" borderId="0" xfId="0" quotePrefix="1" applyFont="1" applyBorder="1"/>
    <xf numFmtId="0" fontId="1" fillId="0" borderId="5" xfId="0" applyFont="1" applyBorder="1" applyAlignment="1">
      <alignment horizontal="left"/>
    </xf>
    <xf numFmtId="9" fontId="1" fillId="0" borderId="0" xfId="3" applyFont="1" applyBorder="1" applyAlignment="1">
      <alignment horizontal="center"/>
    </xf>
    <xf numFmtId="9" fontId="1" fillId="0" borderId="0" xfId="3" applyFont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2" fontId="2" fillId="0" borderId="6" xfId="0" applyNumberFormat="1" applyFont="1" applyBorder="1"/>
    <xf numFmtId="165" fontId="1" fillId="0" borderId="7" xfId="0" applyNumberFormat="1" applyFont="1" applyBorder="1"/>
    <xf numFmtId="0" fontId="2" fillId="2" borderId="12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1" fillId="0" borderId="0" xfId="0" applyFont="1"/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8" fillId="0" borderId="11" xfId="0" applyFont="1" applyFill="1" applyBorder="1" applyAlignment="1">
      <alignment vertical="center" wrapText="1"/>
    </xf>
    <xf numFmtId="49" fontId="0" fillId="7" borderId="0" xfId="0" applyNumberFormat="1" applyFill="1" applyProtection="1">
      <protection locked="0"/>
    </xf>
    <xf numFmtId="0" fontId="8" fillId="0" borderId="0" xfId="0" applyFont="1" applyBorder="1"/>
    <xf numFmtId="0" fontId="8" fillId="0" borderId="0" xfId="0" applyNumberFormat="1" applyFont="1" applyFill="1" applyBorder="1" applyAlignment="1">
      <alignment vertical="center"/>
    </xf>
    <xf numFmtId="0" fontId="8" fillId="3" borderId="11" xfId="0" applyNumberFormat="1" applyFont="1" applyFill="1" applyBorder="1" applyAlignment="1">
      <alignment vertical="center" wrapText="1"/>
    </xf>
    <xf numFmtId="0" fontId="8" fillId="2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" fontId="8" fillId="2" borderId="11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" fontId="7" fillId="5" borderId="11" xfId="4" applyNumberFormat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vertical="top" wrapText="1"/>
    </xf>
    <xf numFmtId="0" fontId="8" fillId="3" borderId="11" xfId="0" applyNumberFormat="1" applyFont="1" applyFill="1" applyBorder="1" applyAlignment="1">
      <alignment vertical="top" wrapText="1"/>
    </xf>
    <xf numFmtId="164" fontId="12" fillId="0" borderId="11" xfId="0" applyNumberFormat="1" applyFont="1" applyBorder="1" applyAlignment="1">
      <alignment vertical="top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2" fillId="3" borderId="11" xfId="0" applyNumberFormat="1" applyFont="1" applyFill="1" applyBorder="1" applyAlignment="1">
      <alignment vertical="top" wrapText="1"/>
    </xf>
    <xf numFmtId="2" fontId="2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/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Border="1"/>
    <xf numFmtId="1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2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6" borderId="18" xfId="5" applyFont="1" applyBorder="1" applyAlignment="1">
      <alignment horizontal="center" vertical="top"/>
    </xf>
    <xf numFmtId="0" fontId="1" fillId="6" borderId="19" xfId="5" applyFont="1" applyBorder="1" applyAlignment="1">
      <alignment horizontal="center" vertical="top"/>
    </xf>
    <xf numFmtId="0" fontId="1" fillId="6" borderId="20" xfId="5" applyFont="1" applyBorder="1" applyAlignment="1">
      <alignment horizontal="center" vertical="top"/>
    </xf>
    <xf numFmtId="14" fontId="8" fillId="6" borderId="21" xfId="5" applyNumberFormat="1" applyFont="1" applyBorder="1" applyAlignment="1">
      <alignment horizontal="center" textRotation="90"/>
    </xf>
    <xf numFmtId="14" fontId="8" fillId="6" borderId="23" xfId="5" applyNumberFormat="1" applyFont="1" applyBorder="1" applyAlignment="1">
      <alignment horizontal="center" textRotation="90"/>
    </xf>
    <xf numFmtId="14" fontId="8" fillId="6" borderId="17" xfId="5" applyNumberFormat="1" applyFont="1" applyBorder="1" applyAlignment="1">
      <alignment horizontal="center" textRotation="90"/>
    </xf>
    <xf numFmtId="14" fontId="8" fillId="6" borderId="24" xfId="5" applyNumberFormat="1" applyFont="1" applyBorder="1" applyAlignment="1">
      <alignment horizontal="center" textRotation="90"/>
    </xf>
    <xf numFmtId="14" fontId="8" fillId="6" borderId="22" xfId="5" applyNumberFormat="1" applyFont="1" applyBorder="1" applyAlignment="1">
      <alignment horizontal="center" textRotation="90"/>
    </xf>
    <xf numFmtId="14" fontId="8" fillId="6" borderId="25" xfId="5" applyNumberFormat="1" applyFont="1" applyBorder="1" applyAlignment="1">
      <alignment horizontal="center" textRotation="90"/>
    </xf>
    <xf numFmtId="0" fontId="8" fillId="9" borderId="0" xfId="0" applyNumberFormat="1" applyFont="1" applyFill="1" applyBorder="1" applyAlignment="1">
      <alignment vertical="center"/>
    </xf>
  </cellXfs>
  <cellStyles count="6">
    <cellStyle name="Followed Hyperlink" xfId="2" builtinId="9" hidden="1"/>
    <cellStyle name="Good" xfId="4" builtinId="26"/>
    <cellStyle name="Hyperlink" xfId="1" builtinId="8" hidden="1"/>
    <cellStyle name="Normal" xfId="0" builtinId="0"/>
    <cellStyle name="Note" xfId="5" builtinId="10"/>
    <cellStyle name="Percent" xfId="3" builtinId="5"/>
  </cellStyles>
  <dxfs count="0"/>
  <tableStyles count="0" defaultTableStyle="TableStyleMedium9" defaultPivotStyle="PivotStyleMedium7"/>
  <colors>
    <mruColors>
      <color rgb="FFD2B1E2"/>
      <color rgb="FFBD73E2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ko/___Dokument/__Oktata&#769;si%20teve&#769;kenyse&#769;g/___Hangtechnika%20(volt%20Hangme&#769;rno&#776;ki%20ismeretek)/Hangtechn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tartalom"/>
      <sheetName val="2017 eredmények"/>
      <sheetName val="2016 tartalom"/>
      <sheetName val="2016 eredmények"/>
      <sheetName val="2015 tartalom"/>
      <sheetName val="2015 eredmények"/>
    </sheetNames>
    <sheetDataSet>
      <sheetData sheetId="0">
        <row r="2">
          <cell r="B2">
            <v>6</v>
          </cell>
        </row>
        <row r="3">
          <cell r="B3">
            <v>1</v>
          </cell>
        </row>
        <row r="4">
          <cell r="B4">
            <v>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81"/>
  <sheetViews>
    <sheetView tabSelected="1" zoomScale="138" zoomScaleNormal="130" zoomScaleSheetLayoutView="100" zoomScalePageLayoutView="130" workbookViewId="0">
      <pane xSplit="3" ySplit="10" topLeftCell="D11" activePane="bottomRight" state="frozen"/>
      <selection pane="topRight" activeCell="C1" sqref="C1"/>
      <selection pane="bottomLeft" activeCell="A10" sqref="A10"/>
      <selection pane="bottomRight" activeCell="O23" sqref="O23"/>
    </sheetView>
  </sheetViews>
  <sheetFormatPr baseColWidth="10" defaultColWidth="9.1640625" defaultRowHeight="15.75" customHeight="1" x14ac:dyDescent="0.2"/>
  <cols>
    <col min="1" max="1" width="3.33203125" style="1" customWidth="1"/>
    <col min="2" max="2" width="8.6640625" style="1" customWidth="1"/>
    <col min="3" max="3" width="22.33203125" style="1" customWidth="1"/>
    <col min="4" max="4" width="28" style="2" customWidth="1"/>
    <col min="5" max="7" width="7.83203125" style="1" customWidth="1"/>
    <col min="8" max="11" width="5.33203125" style="1" customWidth="1"/>
    <col min="12" max="13" width="5.1640625" style="49" customWidth="1"/>
    <col min="14" max="14" width="5.6640625" style="49" customWidth="1"/>
    <col min="15" max="15" width="5.1640625" style="49" customWidth="1"/>
    <col min="16" max="16" width="15.6640625" style="51" customWidth="1"/>
    <col min="17" max="17" width="7.83203125" style="52" customWidth="1"/>
    <col min="18" max="18" width="7.83203125" style="19" customWidth="1"/>
    <col min="19" max="19" width="6.33203125" style="46" customWidth="1"/>
    <col min="20" max="23" width="4.33203125" style="13" customWidth="1"/>
    <col min="24" max="24" width="10.33203125" style="56" bestFit="1" customWidth="1"/>
    <col min="25" max="30" width="5.1640625" style="1" customWidth="1"/>
    <col min="31" max="16384" width="9.1640625" style="1"/>
  </cols>
  <sheetData>
    <row r="1" spans="1:32" ht="15.75" customHeight="1" x14ac:dyDescent="0.2">
      <c r="J1" s="3"/>
      <c r="K1" s="3"/>
      <c r="L1" s="4" t="s">
        <v>9</v>
      </c>
      <c r="M1" s="5"/>
      <c r="N1" s="5"/>
      <c r="O1" s="6"/>
      <c r="R1" s="53" t="s">
        <v>10</v>
      </c>
      <c r="S1" s="54"/>
      <c r="T1" s="55"/>
      <c r="U1" s="46"/>
      <c r="V1" s="46"/>
      <c r="Z1" s="53" t="s">
        <v>10</v>
      </c>
      <c r="AA1" s="54"/>
      <c r="AB1" s="55"/>
      <c r="AC1" s="46"/>
      <c r="AD1" s="46"/>
      <c r="AE1" s="13"/>
      <c r="AF1" s="2"/>
    </row>
    <row r="2" spans="1:32" ht="15.75" customHeight="1" x14ac:dyDescent="0.2">
      <c r="A2" s="7" t="s">
        <v>11</v>
      </c>
      <c r="B2" s="7"/>
      <c r="H2" s="3"/>
      <c r="I2" s="3"/>
      <c r="J2" s="3"/>
      <c r="K2" s="3"/>
      <c r="L2" s="8">
        <v>10.5</v>
      </c>
      <c r="M2" s="9" t="s">
        <v>12</v>
      </c>
      <c r="N2" s="10">
        <v>12</v>
      </c>
      <c r="O2" s="11">
        <v>5</v>
      </c>
      <c r="P2" s="57">
        <f>L2/$N$2</f>
        <v>0.875</v>
      </c>
      <c r="R2" s="58">
        <v>15.5</v>
      </c>
      <c r="S2" s="59" t="s">
        <v>13</v>
      </c>
      <c r="T2" s="60">
        <v>5</v>
      </c>
      <c r="U2" s="24"/>
      <c r="X2" s="61">
        <f>R2/$S$2</f>
        <v>-0.86111111111111116</v>
      </c>
      <c r="Z2" s="58">
        <v>17</v>
      </c>
      <c r="AA2" s="59">
        <v>20</v>
      </c>
      <c r="AB2" s="60">
        <v>5</v>
      </c>
      <c r="AC2" s="24"/>
      <c r="AD2" s="13"/>
      <c r="AE2" s="13"/>
      <c r="AF2" s="62">
        <f>Z2/$AA$2</f>
        <v>0.85</v>
      </c>
    </row>
    <row r="3" spans="1:32" ht="15.75" customHeight="1" x14ac:dyDescent="0.2">
      <c r="A3" s="7"/>
      <c r="B3" s="7"/>
      <c r="H3" s="3"/>
      <c r="I3" s="3"/>
      <c r="J3" s="3"/>
      <c r="K3" s="3"/>
      <c r="L3" s="12">
        <v>9</v>
      </c>
      <c r="M3" s="9" t="s">
        <v>12</v>
      </c>
      <c r="N3" s="10"/>
      <c r="O3" s="11">
        <v>4</v>
      </c>
      <c r="P3" s="57">
        <f t="shared" ref="P3:P6" si="0">L3/$N$2</f>
        <v>0.75</v>
      </c>
      <c r="R3" s="58">
        <v>13.5</v>
      </c>
      <c r="S3" s="1"/>
      <c r="T3" s="60">
        <v>4</v>
      </c>
      <c r="U3" s="24"/>
      <c r="V3" s="24"/>
      <c r="X3" s="61">
        <f>R3/$S$2</f>
        <v>-0.75</v>
      </c>
      <c r="Z3" s="58">
        <v>14</v>
      </c>
      <c r="AB3" s="60">
        <v>4</v>
      </c>
      <c r="AC3" s="24"/>
      <c r="AD3" s="24"/>
      <c r="AE3" s="13"/>
      <c r="AF3" s="62">
        <f>Z3/$AA$2</f>
        <v>0.7</v>
      </c>
    </row>
    <row r="4" spans="1:32" ht="15.75" customHeight="1" x14ac:dyDescent="0.2">
      <c r="A4" s="7" t="s">
        <v>42</v>
      </c>
      <c r="B4" s="7"/>
      <c r="C4" s="13"/>
      <c r="D4" s="14"/>
      <c r="E4" s="13"/>
      <c r="F4" s="13"/>
      <c r="G4" s="13"/>
      <c r="H4" s="15"/>
      <c r="I4" s="15"/>
      <c r="J4" s="15"/>
      <c r="K4" s="15"/>
      <c r="L4" s="8">
        <v>7.5</v>
      </c>
      <c r="M4" s="9" t="s">
        <v>12</v>
      </c>
      <c r="N4" s="10"/>
      <c r="O4" s="11">
        <v>3</v>
      </c>
      <c r="P4" s="57">
        <f t="shared" si="0"/>
        <v>0.625</v>
      </c>
      <c r="R4" s="58">
        <v>11</v>
      </c>
      <c r="S4" s="1"/>
      <c r="T4" s="60">
        <v>3</v>
      </c>
      <c r="U4" s="24"/>
      <c r="V4" s="24"/>
      <c r="X4" s="61">
        <f>R4/$S$2</f>
        <v>-0.61111111111111116</v>
      </c>
      <c r="Z4" s="58">
        <v>12</v>
      </c>
      <c r="AB4" s="60">
        <v>3</v>
      </c>
      <c r="AC4" s="24"/>
      <c r="AD4" s="24"/>
      <c r="AE4" s="13"/>
      <c r="AF4" s="62">
        <f>Z4/$AA$2</f>
        <v>0.6</v>
      </c>
    </row>
    <row r="5" spans="1:32" ht="15.75" customHeight="1" x14ac:dyDescent="0.2">
      <c r="B5" s="7"/>
      <c r="H5" s="3"/>
      <c r="I5" s="3"/>
      <c r="J5" s="3"/>
      <c r="K5" s="3"/>
      <c r="L5" s="8">
        <v>6</v>
      </c>
      <c r="M5" s="9" t="s">
        <v>12</v>
      </c>
      <c r="N5" s="10"/>
      <c r="O5" s="11">
        <v>2</v>
      </c>
      <c r="P5" s="57">
        <f t="shared" si="0"/>
        <v>0.5</v>
      </c>
      <c r="R5" s="58">
        <v>9</v>
      </c>
      <c r="S5" s="1"/>
      <c r="T5" s="60">
        <v>2</v>
      </c>
      <c r="U5" s="24"/>
      <c r="V5" s="24"/>
      <c r="X5" s="61">
        <f>R5/$S$2</f>
        <v>-0.5</v>
      </c>
      <c r="Z5" s="58">
        <v>10</v>
      </c>
      <c r="AB5" s="60">
        <v>2</v>
      </c>
      <c r="AC5" s="24"/>
      <c r="AD5" s="24"/>
      <c r="AE5" s="13"/>
      <c r="AF5" s="62">
        <f>Z5/$AA$2</f>
        <v>0.5</v>
      </c>
    </row>
    <row r="6" spans="1:32" ht="15.75" customHeight="1" thickBot="1" x14ac:dyDescent="0.25">
      <c r="B6" s="7"/>
      <c r="H6" s="3"/>
      <c r="I6" s="3"/>
      <c r="J6" s="3"/>
      <c r="K6" s="3"/>
      <c r="L6" s="16"/>
      <c r="M6" s="17"/>
      <c r="N6" s="63">
        <f>L5</f>
        <v>6</v>
      </c>
      <c r="O6" s="18">
        <v>1</v>
      </c>
      <c r="P6" s="57">
        <f t="shared" si="0"/>
        <v>0</v>
      </c>
      <c r="R6" s="64"/>
      <c r="S6" s="65">
        <f>R5</f>
        <v>9</v>
      </c>
      <c r="T6" s="60">
        <v>1</v>
      </c>
      <c r="U6" s="24"/>
      <c r="V6" s="24"/>
      <c r="X6" s="61">
        <f>R6/$S$2</f>
        <v>0</v>
      </c>
      <c r="Z6" s="64"/>
      <c r="AA6" s="65">
        <f>Z5</f>
        <v>10</v>
      </c>
      <c r="AB6" s="60">
        <v>1</v>
      </c>
      <c r="AC6" s="24"/>
      <c r="AD6" s="24"/>
      <c r="AE6" s="13"/>
      <c r="AF6" s="62">
        <f>Z6/$AA$2</f>
        <v>0</v>
      </c>
    </row>
    <row r="7" spans="1:32" ht="15.75" customHeight="1" x14ac:dyDescent="0.2">
      <c r="B7" s="7"/>
      <c r="H7" s="3"/>
      <c r="I7" s="3"/>
      <c r="J7" s="3"/>
      <c r="K7" s="3"/>
      <c r="L7" s="3"/>
      <c r="M7" s="3"/>
      <c r="N7" s="3"/>
      <c r="O7" s="3"/>
      <c r="S7" s="13"/>
      <c r="T7" s="135" t="s">
        <v>14</v>
      </c>
      <c r="U7" s="136"/>
      <c r="V7" s="137"/>
      <c r="W7" s="1"/>
    </row>
    <row r="8" spans="1:32" ht="15.75" customHeight="1" x14ac:dyDescent="0.2">
      <c r="C8" s="7"/>
      <c r="H8" s="3"/>
      <c r="I8" s="3"/>
      <c r="J8" s="3"/>
      <c r="K8" s="3"/>
      <c r="L8" s="3"/>
      <c r="M8" s="3"/>
      <c r="N8" s="3"/>
      <c r="O8" s="3"/>
      <c r="T8" s="138"/>
      <c r="U8" s="140"/>
      <c r="V8" s="142"/>
      <c r="W8" s="120" t="s">
        <v>15</v>
      </c>
      <c r="Y8" s="2"/>
    </row>
    <row r="9" spans="1:32" ht="15.75" customHeight="1" x14ac:dyDescent="0.2">
      <c r="C9" s="7"/>
      <c r="D9" s="14"/>
      <c r="E9" s="122" t="s">
        <v>16</v>
      </c>
      <c r="F9" s="122"/>
      <c r="G9" s="123"/>
      <c r="H9" s="20" t="s">
        <v>0</v>
      </c>
      <c r="I9" s="20" t="s">
        <v>17</v>
      </c>
      <c r="J9" s="20" t="s">
        <v>18</v>
      </c>
      <c r="K9" s="20"/>
      <c r="L9" s="21" t="s">
        <v>0</v>
      </c>
      <c r="M9" s="21" t="s">
        <v>17</v>
      </c>
      <c r="N9" s="21" t="s">
        <v>18</v>
      </c>
      <c r="O9" s="66"/>
      <c r="P9" s="124" t="s">
        <v>19</v>
      </c>
      <c r="Q9" s="126" t="s">
        <v>20</v>
      </c>
      <c r="R9" s="128" t="s">
        <v>21</v>
      </c>
      <c r="S9" s="128"/>
      <c r="T9" s="138"/>
      <c r="U9" s="140"/>
      <c r="V9" s="142"/>
      <c r="W9" s="120"/>
      <c r="Y9" s="2"/>
    </row>
    <row r="10" spans="1:32" s="24" customFormat="1" ht="33.75" customHeight="1" thickBot="1" x14ac:dyDescent="0.25">
      <c r="A10" s="22"/>
      <c r="B10" s="22" t="s">
        <v>22</v>
      </c>
      <c r="C10" s="22" t="s">
        <v>1</v>
      </c>
      <c r="D10" s="67"/>
      <c r="E10" s="68"/>
      <c r="F10" s="68"/>
      <c r="G10" s="68"/>
      <c r="H10" s="129" t="s">
        <v>23</v>
      </c>
      <c r="I10" s="130"/>
      <c r="J10" s="130"/>
      <c r="K10" s="131"/>
      <c r="L10" s="132" t="s">
        <v>24</v>
      </c>
      <c r="M10" s="133"/>
      <c r="N10" s="133"/>
      <c r="O10" s="134"/>
      <c r="P10" s="125"/>
      <c r="Q10" s="127"/>
      <c r="R10" s="50" t="s">
        <v>23</v>
      </c>
      <c r="S10" s="69" t="s">
        <v>25</v>
      </c>
      <c r="T10" s="139"/>
      <c r="U10" s="141"/>
      <c r="V10" s="143"/>
      <c r="W10" s="121"/>
      <c r="X10" s="23"/>
      <c r="Y10" s="20"/>
      <c r="Z10" s="20"/>
      <c r="AA10" s="20"/>
      <c r="AB10" s="20"/>
      <c r="AC10" s="20"/>
      <c r="AD10" s="70"/>
    </row>
    <row r="11" spans="1:32" s="87" customFormat="1" ht="15.75" customHeight="1" x14ac:dyDescent="0.15">
      <c r="A11" s="71">
        <v>1</v>
      </c>
      <c r="B11" s="72" t="s">
        <v>26</v>
      </c>
      <c r="C11" s="72"/>
      <c r="D11" s="72" t="s">
        <v>3</v>
      </c>
      <c r="E11" s="73"/>
      <c r="F11" s="73"/>
      <c r="G11" s="73"/>
      <c r="H11" s="73">
        <v>4.5</v>
      </c>
      <c r="I11" s="74">
        <v>8</v>
      </c>
      <c r="J11" s="144"/>
      <c r="K11" s="74"/>
      <c r="L11" s="75">
        <f>IF(H11&gt;=$L$2,5,IF(H11&gt;=$L$3,4,IF(H11&gt;=$L$4,3,IF(H11&gt;=$L$5,2,1))))</f>
        <v>1</v>
      </c>
      <c r="M11" s="75">
        <f>IF(I11&gt;=$L$2,5,IF(I11&gt;=$L$3,4,IF(I11&gt;=$L$4,3,IF(I11&gt;=$L$5,2,1))))</f>
        <v>3</v>
      </c>
      <c r="N11" s="144"/>
      <c r="O11" s="76"/>
      <c r="P11" s="77" t="str">
        <f t="shared" ref="P11:P25" si="1">IF(COUNTIF(L11:N11,"&gt;1")&lt;2,"nincs aláírás",IF(COUNT(L11:N11)=3,(SUM(L11:N11)-MIN(L11:N11))/2,SUM(L11:N11)/2))</f>
        <v>nincs aláírás</v>
      </c>
      <c r="Q11" s="78" t="str">
        <f t="shared" ref="Q11:Q25" si="2">IF(SUM(L11:N11)/3&gt;=4,ROUND(AVERAGE(L11:N11),0),"nincs")</f>
        <v>nincs</v>
      </c>
      <c r="R11" s="79"/>
      <c r="S11" s="80"/>
      <c r="T11" s="81"/>
      <c r="U11" s="81"/>
      <c r="V11" s="81"/>
      <c r="W11" s="82" t="e">
        <f t="shared" ref="W11:W25" si="3">IF(Q11="nincs",0.2*P11+0.8*S11,Q11)</f>
        <v>#VALUE!</v>
      </c>
      <c r="X11" s="83"/>
      <c r="Y11" s="84"/>
      <c r="Z11" s="85"/>
      <c r="AA11" s="86"/>
      <c r="AB11" s="86"/>
      <c r="AC11" s="86"/>
      <c r="AD11" s="86"/>
    </row>
    <row r="12" spans="1:32" s="87" customFormat="1" ht="15.75" customHeight="1" x14ac:dyDescent="0.15">
      <c r="A12" s="71">
        <v>2</v>
      </c>
      <c r="B12" s="72" t="s">
        <v>27</v>
      </c>
      <c r="C12" s="72"/>
      <c r="D12" s="72" t="s">
        <v>3</v>
      </c>
      <c r="E12" s="73"/>
      <c r="F12" s="73"/>
      <c r="G12" s="73"/>
      <c r="H12" s="73">
        <v>9.5</v>
      </c>
      <c r="I12" s="74">
        <v>10.5</v>
      </c>
      <c r="J12" s="74">
        <v>11.5</v>
      </c>
      <c r="K12" s="74"/>
      <c r="L12" s="75">
        <f t="shared" ref="L12:N25" si="4">IF(H12&gt;=$L$2,5,IF(H12&gt;=$L$3,4,IF(H12&gt;=$L$4,3,IF(H12&gt;=$L$5,2,1))))</f>
        <v>4</v>
      </c>
      <c r="M12" s="75">
        <f t="shared" si="4"/>
        <v>5</v>
      </c>
      <c r="N12" s="75">
        <f t="shared" si="4"/>
        <v>5</v>
      </c>
      <c r="O12" s="76"/>
      <c r="P12" s="77">
        <f t="shared" si="1"/>
        <v>5</v>
      </c>
      <c r="Q12" s="78">
        <f t="shared" si="2"/>
        <v>5</v>
      </c>
      <c r="R12" s="79"/>
      <c r="S12" s="80"/>
      <c r="T12" s="81"/>
      <c r="U12" s="81"/>
      <c r="V12" s="81"/>
      <c r="W12" s="82">
        <f t="shared" si="3"/>
        <v>5</v>
      </c>
      <c r="X12" s="88"/>
      <c r="Y12" s="84"/>
      <c r="Z12" s="85"/>
      <c r="AA12" s="86"/>
      <c r="AB12" s="86"/>
      <c r="AC12" s="86"/>
      <c r="AD12" s="86"/>
    </row>
    <row r="13" spans="1:32" s="87" customFormat="1" ht="15.75" customHeight="1" x14ac:dyDescent="0.15">
      <c r="A13" s="71">
        <v>3</v>
      </c>
      <c r="B13" s="72" t="s">
        <v>28</v>
      </c>
      <c r="C13" s="72"/>
      <c r="D13" s="72" t="s">
        <v>3</v>
      </c>
      <c r="E13" s="73"/>
      <c r="F13" s="73"/>
      <c r="G13" s="73"/>
      <c r="H13" s="74">
        <v>9.5</v>
      </c>
      <c r="I13" s="74">
        <v>9</v>
      </c>
      <c r="J13" s="74">
        <v>10.5</v>
      </c>
      <c r="K13" s="74"/>
      <c r="L13" s="75">
        <f t="shared" si="4"/>
        <v>4</v>
      </c>
      <c r="M13" s="75">
        <f t="shared" si="4"/>
        <v>4</v>
      </c>
      <c r="N13" s="75">
        <f t="shared" si="4"/>
        <v>5</v>
      </c>
      <c r="O13" s="76"/>
      <c r="P13" s="77">
        <f t="shared" si="1"/>
        <v>4.5</v>
      </c>
      <c r="Q13" s="78">
        <f t="shared" si="2"/>
        <v>4</v>
      </c>
      <c r="R13" s="79"/>
      <c r="S13" s="80"/>
      <c r="T13" s="81"/>
      <c r="U13" s="81"/>
      <c r="V13" s="81"/>
      <c r="W13" s="82">
        <f t="shared" si="3"/>
        <v>4</v>
      </c>
      <c r="X13" s="83"/>
      <c r="Y13" s="89"/>
      <c r="Z13" s="85"/>
      <c r="AA13" s="86"/>
      <c r="AB13" s="86"/>
      <c r="AC13" s="86"/>
      <c r="AD13" s="86"/>
    </row>
    <row r="14" spans="1:32" s="87" customFormat="1" ht="15.75" customHeight="1" x14ac:dyDescent="0.15">
      <c r="A14" s="71">
        <v>4</v>
      </c>
      <c r="B14" s="72" t="s">
        <v>29</v>
      </c>
      <c r="C14" s="72"/>
      <c r="D14" s="72" t="s">
        <v>3</v>
      </c>
      <c r="E14" s="73"/>
      <c r="F14" s="73"/>
      <c r="G14" s="73"/>
      <c r="H14" s="73">
        <v>8</v>
      </c>
      <c r="I14" s="74">
        <v>8.5</v>
      </c>
      <c r="J14" s="144"/>
      <c r="K14" s="74"/>
      <c r="L14" s="75">
        <f t="shared" si="4"/>
        <v>3</v>
      </c>
      <c r="M14" s="75">
        <f t="shared" si="4"/>
        <v>3</v>
      </c>
      <c r="N14" s="144"/>
      <c r="O14" s="76"/>
      <c r="P14" s="77">
        <f t="shared" si="1"/>
        <v>3</v>
      </c>
      <c r="Q14" s="78" t="str">
        <f t="shared" si="2"/>
        <v>nincs</v>
      </c>
      <c r="R14" s="79"/>
      <c r="S14" s="80"/>
      <c r="T14" s="81"/>
      <c r="U14" s="90"/>
      <c r="V14" s="81"/>
      <c r="W14" s="82">
        <f t="shared" si="3"/>
        <v>0.60000000000000009</v>
      </c>
      <c r="X14" s="83"/>
      <c r="Y14" s="85"/>
      <c r="Z14" s="85"/>
      <c r="AA14" s="86"/>
      <c r="AB14" s="86"/>
      <c r="AC14" s="86"/>
      <c r="AD14" s="86"/>
    </row>
    <row r="15" spans="1:32" s="87" customFormat="1" ht="15.75" customHeight="1" x14ac:dyDescent="0.15">
      <c r="A15" s="71">
        <v>5</v>
      </c>
      <c r="B15" s="72" t="s">
        <v>30</v>
      </c>
      <c r="C15" s="72"/>
      <c r="D15" s="72" t="s">
        <v>3</v>
      </c>
      <c r="E15" s="73"/>
      <c r="F15" s="73"/>
      <c r="G15" s="73"/>
      <c r="H15" s="73">
        <v>8.5</v>
      </c>
      <c r="I15" s="74">
        <v>10.5</v>
      </c>
      <c r="J15" s="74">
        <v>11.5</v>
      </c>
      <c r="K15" s="74"/>
      <c r="L15" s="75">
        <f t="shared" si="4"/>
        <v>3</v>
      </c>
      <c r="M15" s="75">
        <f t="shared" si="4"/>
        <v>5</v>
      </c>
      <c r="N15" s="75">
        <f t="shared" si="4"/>
        <v>5</v>
      </c>
      <c r="O15" s="76"/>
      <c r="P15" s="77">
        <f t="shared" si="1"/>
        <v>5</v>
      </c>
      <c r="Q15" s="78">
        <f t="shared" si="2"/>
        <v>4</v>
      </c>
      <c r="R15" s="79"/>
      <c r="S15" s="80"/>
      <c r="T15" s="81"/>
      <c r="U15" s="90"/>
      <c r="V15" s="81"/>
      <c r="W15" s="82">
        <f t="shared" si="3"/>
        <v>4</v>
      </c>
      <c r="X15" s="83"/>
      <c r="Y15" s="85"/>
      <c r="Z15" s="85"/>
      <c r="AA15" s="86"/>
      <c r="AB15" s="86"/>
      <c r="AC15" s="86"/>
      <c r="AD15" s="86"/>
    </row>
    <row r="16" spans="1:32" s="87" customFormat="1" ht="15.75" customHeight="1" x14ac:dyDescent="0.15">
      <c r="A16" s="71">
        <v>6</v>
      </c>
      <c r="B16" s="72" t="s">
        <v>31</v>
      </c>
      <c r="C16" s="72"/>
      <c r="D16" s="72" t="s">
        <v>4</v>
      </c>
      <c r="E16" s="73"/>
      <c r="F16" s="73"/>
      <c r="G16" s="73"/>
      <c r="H16" s="73">
        <v>9.5</v>
      </c>
      <c r="I16" s="74">
        <v>9</v>
      </c>
      <c r="J16" s="144"/>
      <c r="K16" s="74"/>
      <c r="L16" s="75">
        <f t="shared" si="4"/>
        <v>4</v>
      </c>
      <c r="M16" s="75">
        <f t="shared" si="4"/>
        <v>4</v>
      </c>
      <c r="N16" s="144"/>
      <c r="O16" s="76"/>
      <c r="P16" s="77">
        <f t="shared" si="1"/>
        <v>4</v>
      </c>
      <c r="Q16" s="78" t="str">
        <f t="shared" si="2"/>
        <v>nincs</v>
      </c>
      <c r="R16" s="79"/>
      <c r="S16" s="80"/>
      <c r="T16" s="81"/>
      <c r="U16" s="90"/>
      <c r="V16" s="81"/>
      <c r="W16" s="82">
        <f t="shared" si="3"/>
        <v>0.8</v>
      </c>
      <c r="X16" s="83"/>
      <c r="Y16" s="84"/>
      <c r="Z16" s="85"/>
      <c r="AA16" s="86"/>
      <c r="AB16" s="86"/>
      <c r="AC16" s="86"/>
      <c r="AD16" s="86"/>
    </row>
    <row r="17" spans="1:30" s="87" customFormat="1" ht="15.75" customHeight="1" x14ac:dyDescent="0.15">
      <c r="A17" s="71">
        <v>7</v>
      </c>
      <c r="B17" s="72" t="s">
        <v>32</v>
      </c>
      <c r="C17" s="72"/>
      <c r="D17" s="72" t="s">
        <v>4</v>
      </c>
      <c r="E17" s="73"/>
      <c r="F17" s="73"/>
      <c r="G17" s="73"/>
      <c r="H17" s="73">
        <v>9</v>
      </c>
      <c r="I17" s="74">
        <v>10</v>
      </c>
      <c r="J17" s="74">
        <v>11.5</v>
      </c>
      <c r="K17" s="74"/>
      <c r="L17" s="75">
        <f t="shared" si="4"/>
        <v>4</v>
      </c>
      <c r="M17" s="75">
        <f t="shared" si="4"/>
        <v>4</v>
      </c>
      <c r="N17" s="75">
        <f t="shared" si="4"/>
        <v>5</v>
      </c>
      <c r="O17" s="76"/>
      <c r="P17" s="77">
        <f t="shared" si="1"/>
        <v>4.5</v>
      </c>
      <c r="Q17" s="78">
        <f t="shared" si="2"/>
        <v>4</v>
      </c>
      <c r="R17" s="79"/>
      <c r="S17" s="80"/>
      <c r="T17" s="81"/>
      <c r="U17" s="91"/>
      <c r="V17" s="81"/>
      <c r="W17" s="82">
        <f t="shared" si="3"/>
        <v>4</v>
      </c>
      <c r="X17" s="83"/>
      <c r="Y17" s="89"/>
      <c r="Z17" s="85"/>
      <c r="AA17" s="86"/>
      <c r="AB17" s="86"/>
      <c r="AC17" s="86"/>
      <c r="AD17" s="86"/>
    </row>
    <row r="18" spans="1:30" s="87" customFormat="1" ht="15.75" customHeight="1" x14ac:dyDescent="0.15">
      <c r="A18" s="71">
        <v>8</v>
      </c>
      <c r="B18" s="72" t="s">
        <v>33</v>
      </c>
      <c r="C18" s="72"/>
      <c r="D18" s="72" t="s">
        <v>3</v>
      </c>
      <c r="E18" s="73"/>
      <c r="F18" s="73"/>
      <c r="G18" s="73"/>
      <c r="H18" s="73">
        <v>9</v>
      </c>
      <c r="I18" s="74">
        <v>9.5</v>
      </c>
      <c r="J18" s="74">
        <v>10.5</v>
      </c>
      <c r="K18" s="74"/>
      <c r="L18" s="75">
        <f t="shared" si="4"/>
        <v>4</v>
      </c>
      <c r="M18" s="75">
        <f t="shared" si="4"/>
        <v>4</v>
      </c>
      <c r="N18" s="75">
        <f t="shared" si="4"/>
        <v>5</v>
      </c>
      <c r="O18" s="76"/>
      <c r="P18" s="77">
        <f t="shared" si="1"/>
        <v>4.5</v>
      </c>
      <c r="Q18" s="78">
        <f t="shared" si="2"/>
        <v>4</v>
      </c>
      <c r="R18" s="79"/>
      <c r="S18" s="80"/>
      <c r="T18" s="81"/>
      <c r="U18" s="91"/>
      <c r="V18" s="81"/>
      <c r="W18" s="82">
        <f t="shared" si="3"/>
        <v>4</v>
      </c>
      <c r="X18" s="88"/>
      <c r="Y18" s="84"/>
      <c r="Z18" s="85"/>
      <c r="AA18" s="86"/>
      <c r="AB18" s="86"/>
      <c r="AC18" s="86"/>
      <c r="AD18" s="86"/>
    </row>
    <row r="19" spans="1:30" s="87" customFormat="1" ht="15.75" customHeight="1" x14ac:dyDescent="0.15">
      <c r="A19" s="71">
        <v>9</v>
      </c>
      <c r="B19" s="72" t="s">
        <v>34</v>
      </c>
      <c r="C19" s="72"/>
      <c r="D19" s="72" t="s">
        <v>2</v>
      </c>
      <c r="E19" s="73"/>
      <c r="F19" s="73"/>
      <c r="G19" s="73"/>
      <c r="H19" s="74">
        <v>8.5</v>
      </c>
      <c r="I19" s="74">
        <v>5</v>
      </c>
      <c r="J19" s="144"/>
      <c r="K19" s="74"/>
      <c r="L19" s="75">
        <f t="shared" si="4"/>
        <v>3</v>
      </c>
      <c r="M19" s="75">
        <f t="shared" si="4"/>
        <v>1</v>
      </c>
      <c r="N19" s="144"/>
      <c r="O19" s="76"/>
      <c r="P19" s="77" t="str">
        <f t="shared" si="1"/>
        <v>nincs aláírás</v>
      </c>
      <c r="Q19" s="78" t="str">
        <f t="shared" si="2"/>
        <v>nincs</v>
      </c>
      <c r="R19" s="79"/>
      <c r="S19" s="80"/>
      <c r="T19" s="81"/>
      <c r="U19" s="91"/>
      <c r="V19" s="81"/>
      <c r="W19" s="82" t="e">
        <f t="shared" si="3"/>
        <v>#VALUE!</v>
      </c>
      <c r="X19" s="83"/>
      <c r="Y19" s="84"/>
      <c r="Z19" s="85"/>
      <c r="AA19" s="86"/>
      <c r="AB19" s="86"/>
      <c r="AC19" s="86"/>
      <c r="AD19" s="86"/>
    </row>
    <row r="20" spans="1:30" s="87" customFormat="1" ht="15.75" customHeight="1" x14ac:dyDescent="0.15">
      <c r="A20" s="71">
        <v>10</v>
      </c>
      <c r="B20" s="72" t="s">
        <v>35</v>
      </c>
      <c r="C20" s="72"/>
      <c r="D20" s="72" t="s">
        <v>3</v>
      </c>
      <c r="E20" s="73"/>
      <c r="F20" s="73"/>
      <c r="G20" s="73"/>
      <c r="H20" s="74">
        <v>11</v>
      </c>
      <c r="I20" s="74">
        <v>9.5</v>
      </c>
      <c r="J20" s="74">
        <v>9.5</v>
      </c>
      <c r="K20" s="74"/>
      <c r="L20" s="75">
        <f>IF(H20&gt;=$L$2,5,IF(H20&gt;=$L$3,4,IF(H20&gt;=$L$4,3,IF(H20&gt;=$L$5,2,1))))</f>
        <v>5</v>
      </c>
      <c r="M20" s="75">
        <f>IF(I20&gt;=$L$2,5,IF(I20&gt;=$L$3,4,IF(I20&gt;=$L$4,3,IF(I20&gt;=$L$5,2,1))))</f>
        <v>4</v>
      </c>
      <c r="N20" s="75">
        <f>IF(J20&gt;=$L$2,5,IF(J20&gt;=$L$3,4,IF(J20&gt;=$L$4,3,IF(J20&gt;=$L$5,2,1))))</f>
        <v>4</v>
      </c>
      <c r="O20" s="76"/>
      <c r="P20" s="77">
        <f t="shared" si="1"/>
        <v>4.5</v>
      </c>
      <c r="Q20" s="78">
        <f t="shared" si="2"/>
        <v>4</v>
      </c>
      <c r="R20" s="79"/>
      <c r="S20" s="80"/>
      <c r="T20" s="81"/>
      <c r="U20" s="81"/>
      <c r="V20" s="81"/>
      <c r="W20" s="82">
        <f t="shared" si="3"/>
        <v>4</v>
      </c>
      <c r="X20" s="83"/>
      <c r="Y20" s="84"/>
      <c r="Z20" s="85"/>
      <c r="AA20" s="86"/>
      <c r="AB20" s="86"/>
      <c r="AC20" s="86"/>
      <c r="AD20" s="86"/>
    </row>
    <row r="21" spans="1:30" s="87" customFormat="1" ht="15.75" customHeight="1" x14ac:dyDescent="0.15">
      <c r="A21" s="71">
        <v>11</v>
      </c>
      <c r="B21" s="72" t="s">
        <v>36</v>
      </c>
      <c r="C21" s="72"/>
      <c r="D21" s="72" t="s">
        <v>3</v>
      </c>
      <c r="E21" s="73"/>
      <c r="F21" s="73"/>
      <c r="G21" s="73"/>
      <c r="H21" s="92">
        <v>8</v>
      </c>
      <c r="I21" s="92">
        <v>8</v>
      </c>
      <c r="J21" s="144"/>
      <c r="K21" s="74"/>
      <c r="L21" s="75">
        <f t="shared" si="4"/>
        <v>3</v>
      </c>
      <c r="M21" s="75">
        <f t="shared" si="4"/>
        <v>3</v>
      </c>
      <c r="N21" s="144"/>
      <c r="O21" s="76"/>
      <c r="P21" s="77">
        <f t="shared" si="1"/>
        <v>3</v>
      </c>
      <c r="Q21" s="78" t="str">
        <f t="shared" si="2"/>
        <v>nincs</v>
      </c>
      <c r="R21" s="79"/>
      <c r="S21" s="80"/>
      <c r="T21" s="81"/>
      <c r="U21" s="91"/>
      <c r="V21" s="81"/>
      <c r="W21" s="82">
        <f t="shared" si="3"/>
        <v>0.60000000000000009</v>
      </c>
      <c r="X21" s="83"/>
      <c r="Y21" s="84"/>
      <c r="Z21" s="85"/>
      <c r="AA21" s="86"/>
      <c r="AB21" s="86"/>
      <c r="AC21" s="86"/>
      <c r="AD21" s="86"/>
    </row>
    <row r="22" spans="1:30" s="87" customFormat="1" ht="15.75" customHeight="1" x14ac:dyDescent="0.15">
      <c r="A22" s="71">
        <v>12</v>
      </c>
      <c r="B22" s="72" t="s">
        <v>37</v>
      </c>
      <c r="C22" s="72"/>
      <c r="D22" s="72" t="s">
        <v>3</v>
      </c>
      <c r="E22" s="73"/>
      <c r="F22" s="73"/>
      <c r="G22" s="73"/>
      <c r="H22" s="74">
        <v>11</v>
      </c>
      <c r="I22" s="74">
        <v>9</v>
      </c>
      <c r="J22" s="74">
        <v>11.5</v>
      </c>
      <c r="K22" s="74"/>
      <c r="L22" s="75">
        <f t="shared" si="4"/>
        <v>5</v>
      </c>
      <c r="M22" s="75">
        <f t="shared" si="4"/>
        <v>4</v>
      </c>
      <c r="N22" s="75">
        <f t="shared" si="4"/>
        <v>5</v>
      </c>
      <c r="O22" s="76"/>
      <c r="P22" s="77">
        <f t="shared" si="1"/>
        <v>5</v>
      </c>
      <c r="Q22" s="78">
        <f t="shared" si="2"/>
        <v>5</v>
      </c>
      <c r="R22" s="79"/>
      <c r="S22" s="80"/>
      <c r="T22" s="81"/>
      <c r="U22" s="91"/>
      <c r="V22" s="81"/>
      <c r="W22" s="82">
        <f t="shared" si="3"/>
        <v>5</v>
      </c>
      <c r="X22" s="88"/>
      <c r="Y22" s="84"/>
      <c r="Z22" s="85"/>
      <c r="AA22" s="86"/>
      <c r="AB22" s="86"/>
      <c r="AC22" s="86"/>
      <c r="AD22" s="86"/>
    </row>
    <row r="23" spans="1:30" s="87" customFormat="1" ht="15.75" customHeight="1" x14ac:dyDescent="0.15">
      <c r="A23" s="71">
        <v>13</v>
      </c>
      <c r="B23" s="72" t="s">
        <v>38</v>
      </c>
      <c r="C23" s="72"/>
      <c r="D23" s="72" t="s">
        <v>3</v>
      </c>
      <c r="E23" s="73"/>
      <c r="F23" s="73"/>
      <c r="G23" s="73"/>
      <c r="H23" s="73">
        <v>7.5</v>
      </c>
      <c r="I23" s="74">
        <v>12</v>
      </c>
      <c r="J23" s="74">
        <v>12</v>
      </c>
      <c r="K23" s="74"/>
      <c r="L23" s="75">
        <f t="shared" si="4"/>
        <v>3</v>
      </c>
      <c r="M23" s="75">
        <f t="shared" si="4"/>
        <v>5</v>
      </c>
      <c r="N23" s="75">
        <f t="shared" si="4"/>
        <v>5</v>
      </c>
      <c r="O23" s="76"/>
      <c r="P23" s="77">
        <f t="shared" si="1"/>
        <v>5</v>
      </c>
      <c r="Q23" s="78">
        <f t="shared" si="2"/>
        <v>4</v>
      </c>
      <c r="R23" s="79"/>
      <c r="S23" s="80"/>
      <c r="T23" s="81"/>
      <c r="U23" s="81"/>
      <c r="V23" s="81"/>
      <c r="W23" s="82">
        <f t="shared" si="3"/>
        <v>4</v>
      </c>
      <c r="X23" s="83"/>
      <c r="Y23" s="89"/>
      <c r="Z23" s="85"/>
      <c r="AA23" s="86"/>
      <c r="AB23" s="86"/>
      <c r="AC23" s="86"/>
      <c r="AD23" s="86"/>
    </row>
    <row r="24" spans="1:30" s="87" customFormat="1" ht="15.75" customHeight="1" x14ac:dyDescent="0.15">
      <c r="A24" s="71">
        <v>14</v>
      </c>
      <c r="B24" s="72" t="s">
        <v>5</v>
      </c>
      <c r="C24" s="72"/>
      <c r="D24" s="72" t="s">
        <v>3</v>
      </c>
      <c r="E24" s="73"/>
      <c r="F24" s="73"/>
      <c r="G24" s="73"/>
      <c r="H24" s="73">
        <v>8.5</v>
      </c>
      <c r="I24" s="74">
        <v>7</v>
      </c>
      <c r="J24" s="144"/>
      <c r="K24" s="74"/>
      <c r="L24" s="75">
        <f t="shared" si="4"/>
        <v>3</v>
      </c>
      <c r="M24" s="75">
        <f t="shared" si="4"/>
        <v>2</v>
      </c>
      <c r="N24" s="144"/>
      <c r="O24" s="76"/>
      <c r="P24" s="77">
        <f t="shared" si="1"/>
        <v>2.5</v>
      </c>
      <c r="Q24" s="78" t="str">
        <f t="shared" si="2"/>
        <v>nincs</v>
      </c>
      <c r="R24" s="79"/>
      <c r="S24" s="80"/>
      <c r="T24" s="81"/>
      <c r="U24" s="81"/>
      <c r="V24" s="81"/>
      <c r="W24" s="82">
        <f t="shared" si="3"/>
        <v>0.5</v>
      </c>
      <c r="X24" s="83"/>
      <c r="Y24" s="93"/>
      <c r="Z24" s="85"/>
      <c r="AA24" s="86"/>
      <c r="AB24" s="86"/>
      <c r="AC24" s="86"/>
      <c r="AD24" s="86"/>
    </row>
    <row r="25" spans="1:30" s="73" customFormat="1" ht="15.75" customHeight="1" x14ac:dyDescent="0.15">
      <c r="A25" s="71">
        <v>15</v>
      </c>
      <c r="B25" s="72" t="s">
        <v>39</v>
      </c>
      <c r="C25" s="72"/>
      <c r="D25" s="72" t="s">
        <v>3</v>
      </c>
      <c r="H25" s="73">
        <v>10.5</v>
      </c>
      <c r="I25" s="73">
        <v>9</v>
      </c>
      <c r="J25" s="94">
        <v>9.5</v>
      </c>
      <c r="K25" s="94"/>
      <c r="L25" s="75">
        <f t="shared" si="4"/>
        <v>5</v>
      </c>
      <c r="M25" s="75">
        <f t="shared" si="4"/>
        <v>4</v>
      </c>
      <c r="N25" s="75">
        <f t="shared" si="4"/>
        <v>4</v>
      </c>
      <c r="O25" s="95"/>
      <c r="P25" s="77">
        <f t="shared" si="1"/>
        <v>4.5</v>
      </c>
      <c r="Q25" s="78">
        <f t="shared" si="2"/>
        <v>4</v>
      </c>
      <c r="R25" s="96"/>
      <c r="S25" s="80"/>
      <c r="T25" s="97"/>
      <c r="U25" s="97"/>
      <c r="V25" s="97"/>
      <c r="W25" s="82">
        <f t="shared" si="3"/>
        <v>4</v>
      </c>
      <c r="X25" s="98"/>
      <c r="Y25" s="99"/>
      <c r="Z25" s="100"/>
      <c r="AA25" s="99"/>
      <c r="AB25" s="99"/>
      <c r="AC25" s="99"/>
      <c r="AD25" s="101"/>
    </row>
    <row r="26" spans="1:30" ht="15.75" customHeight="1" x14ac:dyDescent="0.2">
      <c r="A26" s="25"/>
      <c r="B26" s="26"/>
      <c r="C26" s="26"/>
      <c r="D26" s="48"/>
      <c r="E26" s="27"/>
      <c r="F26" s="27"/>
      <c r="G26" s="27"/>
      <c r="H26" s="28"/>
      <c r="I26" s="28"/>
      <c r="J26" s="28"/>
      <c r="K26" s="28"/>
      <c r="L26" s="29"/>
      <c r="M26" s="29"/>
      <c r="N26" s="29"/>
      <c r="O26" s="29"/>
      <c r="P26" s="102"/>
      <c r="Q26" s="31"/>
      <c r="R26" s="103"/>
      <c r="S26" s="29"/>
      <c r="T26" s="30"/>
      <c r="U26" s="30"/>
      <c r="V26" s="30"/>
      <c r="W26" s="104"/>
      <c r="X26" s="30"/>
      <c r="Y26" s="27"/>
      <c r="Z26" s="32"/>
      <c r="AA26" s="27"/>
      <c r="AB26" s="27"/>
      <c r="AC26" s="27"/>
      <c r="AD26" s="105"/>
    </row>
    <row r="27" spans="1:30" ht="15.75" customHeight="1" x14ac:dyDescent="0.2">
      <c r="A27" s="33"/>
      <c r="B27" s="33"/>
      <c r="C27" s="33" t="s">
        <v>6</v>
      </c>
      <c r="D27" s="34"/>
      <c r="E27" s="33"/>
      <c r="F27" s="33"/>
      <c r="G27" s="33"/>
      <c r="H27" s="35">
        <f>AVERAGE(H11:H26)</f>
        <v>8.8333333333333339</v>
      </c>
      <c r="I27" s="35">
        <f>AVERAGE(I11:I26)</f>
        <v>8.9666666666666668</v>
      </c>
      <c r="J27" s="35">
        <f>AVERAGE(J11:J26)</f>
        <v>10.888888888888889</v>
      </c>
      <c r="K27" s="35"/>
      <c r="L27" s="106">
        <f>AVERAGE(L11:L26)</f>
        <v>3.6</v>
      </c>
      <c r="M27" s="36">
        <f>AVERAGE(M11:M26)</f>
        <v>3.6666666666666665</v>
      </c>
      <c r="N27" s="36">
        <f>AVERAGE(N11:N26)</f>
        <v>4.7777777777777777</v>
      </c>
      <c r="O27" s="36"/>
      <c r="P27" s="107">
        <f>AVERAGE(P11:P25)</f>
        <v>4.2307692307692308</v>
      </c>
      <c r="Q27" s="108"/>
      <c r="R27" s="107" t="e">
        <f>AVERAGE(R11:R25)</f>
        <v>#DIV/0!</v>
      </c>
      <c r="S27" s="36" t="e">
        <f>AVERAGE(S11:S26)</f>
        <v>#DIV/0!</v>
      </c>
      <c r="T27" s="37"/>
      <c r="U27" s="37"/>
      <c r="V27" s="37"/>
      <c r="W27" s="109" t="e">
        <f>AVERAGE(W11:W25)</f>
        <v>#VALUE!</v>
      </c>
      <c r="X27" s="110"/>
      <c r="Y27" s="38"/>
      <c r="Z27" s="39"/>
      <c r="AA27" s="38"/>
      <c r="AB27" s="38"/>
      <c r="AC27" s="38"/>
      <c r="AD27" s="111"/>
    </row>
    <row r="28" spans="1:30" ht="15.75" customHeight="1" x14ac:dyDescent="0.2">
      <c r="A28" s="38"/>
      <c r="B28" s="38"/>
      <c r="C28" s="33" t="s">
        <v>7</v>
      </c>
      <c r="D28" s="40"/>
      <c r="E28" s="38"/>
      <c r="F28" s="38"/>
      <c r="G28" s="38"/>
      <c r="H28" s="35">
        <f>MAX(H11:H26)</f>
        <v>11</v>
      </c>
      <c r="I28" s="35">
        <f>MAX(I11:I26)</f>
        <v>12</v>
      </c>
      <c r="J28" s="35">
        <f>MAX(J11:J26)</f>
        <v>12</v>
      </c>
      <c r="K28" s="35"/>
      <c r="L28" s="36">
        <f>MAX(L11:L26)</f>
        <v>5</v>
      </c>
      <c r="M28" s="36">
        <f>MAX(M11:M26)</f>
        <v>5</v>
      </c>
      <c r="N28" s="36">
        <f>MAX(N11:N26)</f>
        <v>5</v>
      </c>
      <c r="O28" s="36"/>
      <c r="P28" s="112"/>
      <c r="Q28" s="113"/>
      <c r="R28" s="35">
        <f>MAX(R11:R26)</f>
        <v>0</v>
      </c>
      <c r="S28" s="36"/>
      <c r="T28" s="42"/>
      <c r="U28" s="42"/>
      <c r="V28" s="42"/>
      <c r="W28" s="114"/>
      <c r="X28" s="110"/>
      <c r="Y28" s="38"/>
      <c r="Z28" s="38"/>
      <c r="AA28" s="38"/>
      <c r="AB28" s="38"/>
      <c r="AC28" s="38"/>
    </row>
    <row r="29" spans="1:30" ht="15.75" customHeight="1" x14ac:dyDescent="0.2">
      <c r="A29" s="38"/>
      <c r="B29" s="38"/>
      <c r="C29" s="33"/>
      <c r="D29" s="40"/>
      <c r="E29" s="38"/>
      <c r="F29" s="38"/>
      <c r="G29" s="38"/>
      <c r="H29" s="35"/>
      <c r="I29" s="35"/>
      <c r="J29" s="35"/>
      <c r="K29" s="35"/>
      <c r="L29" s="36"/>
      <c r="M29" s="36"/>
      <c r="N29" s="36"/>
      <c r="O29" s="36"/>
      <c r="P29" s="112"/>
      <c r="Q29" s="113"/>
      <c r="R29" s="115"/>
      <c r="S29" s="43"/>
      <c r="T29" s="42"/>
      <c r="U29" s="42"/>
      <c r="V29" s="42"/>
      <c r="W29" s="42"/>
      <c r="X29" s="110"/>
      <c r="Y29" s="38"/>
      <c r="Z29" s="38"/>
      <c r="AA29" s="38"/>
      <c r="AB29" s="38"/>
      <c r="AC29" s="38"/>
    </row>
    <row r="30" spans="1:30" ht="15.75" customHeight="1" x14ac:dyDescent="0.2">
      <c r="A30" s="38"/>
      <c r="B30" s="38"/>
      <c r="C30" s="38" t="s">
        <v>8</v>
      </c>
      <c r="D30" s="40"/>
      <c r="E30" s="2">
        <f>COUNTA(E11:E26)</f>
        <v>0</v>
      </c>
      <c r="F30" s="2">
        <f>COUNTA(F11:F26)</f>
        <v>0</v>
      </c>
      <c r="G30" s="2"/>
      <c r="H30" s="41">
        <f>COUNT(H11:H26)</f>
        <v>15</v>
      </c>
      <c r="I30" s="41">
        <f>COUNT(I11:I26)</f>
        <v>15</v>
      </c>
      <c r="J30" s="41">
        <f>COUNT(J11:J26)</f>
        <v>9</v>
      </c>
      <c r="K30" s="41"/>
      <c r="L30" s="44"/>
      <c r="M30" s="44"/>
      <c r="N30" s="44"/>
      <c r="O30" s="44"/>
      <c r="P30" s="112"/>
      <c r="Q30" s="116">
        <f>COUNTA(Q12:Q23)</f>
        <v>12</v>
      </c>
      <c r="R30" s="117"/>
      <c r="S30" s="43"/>
      <c r="T30" s="118">
        <f>COUNTA(T11:T26)</f>
        <v>0</v>
      </c>
      <c r="U30" s="118">
        <f>COUNTA(U11:U26)</f>
        <v>0</v>
      </c>
      <c r="V30" s="42"/>
      <c r="W30" s="42"/>
      <c r="X30" s="119"/>
      <c r="Y30" s="38"/>
      <c r="Z30" s="38"/>
      <c r="AA30" s="38"/>
      <c r="AB30" s="38"/>
      <c r="AC30" s="38"/>
    </row>
    <row r="31" spans="1:30" ht="15.75" customHeight="1" x14ac:dyDescent="0.2">
      <c r="H31" s="45"/>
      <c r="I31" s="45"/>
      <c r="J31" s="45"/>
      <c r="K31" s="45"/>
      <c r="L31" s="44"/>
      <c r="M31" s="44"/>
      <c r="N31" s="44"/>
      <c r="O31" s="44"/>
    </row>
    <row r="32" spans="1:30" ht="15.75" customHeight="1" x14ac:dyDescent="0.2">
      <c r="D32" s="24" t="s">
        <v>40</v>
      </c>
      <c r="L32" s="44"/>
      <c r="M32" s="44"/>
      <c r="N32" s="44"/>
      <c r="O32" s="44"/>
    </row>
    <row r="33" spans="1:30" ht="15.75" customHeight="1" x14ac:dyDescent="0.2">
      <c r="D33" s="1" t="s">
        <v>41</v>
      </c>
      <c r="L33" s="47"/>
      <c r="M33" s="47"/>
      <c r="N33" s="47"/>
      <c r="O33" s="47"/>
    </row>
    <row r="34" spans="1:30" ht="15.75" customHeight="1" x14ac:dyDescent="0.2">
      <c r="L34" s="47"/>
      <c r="M34" s="47"/>
      <c r="N34" s="47"/>
      <c r="O34" s="47"/>
    </row>
    <row r="35" spans="1:30" s="51" customFormat="1" ht="15.75" customHeight="1" x14ac:dyDescent="0.2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47"/>
      <c r="M35" s="47"/>
      <c r="N35" s="47"/>
      <c r="O35" s="44"/>
      <c r="Q35" s="52"/>
      <c r="R35" s="19"/>
      <c r="S35" s="46"/>
      <c r="T35" s="13"/>
      <c r="U35" s="13"/>
      <c r="V35" s="13"/>
      <c r="W35" s="13"/>
      <c r="X35" s="56"/>
      <c r="Y35" s="1"/>
      <c r="Z35" s="1"/>
      <c r="AA35" s="1"/>
      <c r="AB35" s="1"/>
      <c r="AC35" s="1"/>
      <c r="AD35" s="1"/>
    </row>
    <row r="36" spans="1:30" s="51" customFormat="1" ht="15.75" customHeight="1" x14ac:dyDescent="0.2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47"/>
      <c r="M36" s="47"/>
      <c r="N36" s="47"/>
      <c r="O36" s="44"/>
      <c r="Q36" s="52"/>
      <c r="R36" s="19"/>
      <c r="S36" s="46"/>
      <c r="T36" s="13"/>
      <c r="U36" s="13"/>
      <c r="V36" s="13"/>
      <c r="W36" s="13"/>
      <c r="X36" s="56"/>
      <c r="Y36" s="1"/>
      <c r="Z36" s="1"/>
      <c r="AA36" s="1"/>
      <c r="AB36" s="1"/>
      <c r="AC36" s="1"/>
      <c r="AD36" s="1"/>
    </row>
    <row r="37" spans="1:30" s="51" customFormat="1" ht="15.75" customHeight="1" x14ac:dyDescent="0.2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47"/>
      <c r="M37" s="47"/>
      <c r="N37" s="47"/>
      <c r="O37" s="44"/>
      <c r="Q37" s="52"/>
      <c r="R37" s="19"/>
      <c r="S37" s="46"/>
      <c r="T37" s="13"/>
      <c r="U37" s="13"/>
      <c r="V37" s="13"/>
      <c r="W37" s="13"/>
      <c r="X37" s="56"/>
      <c r="Y37" s="1"/>
      <c r="Z37" s="1"/>
      <c r="AA37" s="1"/>
      <c r="AB37" s="1"/>
      <c r="AC37" s="1"/>
      <c r="AD37" s="1"/>
    </row>
    <row r="38" spans="1:30" s="51" customFormat="1" ht="15.75" customHeight="1" x14ac:dyDescent="0.2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47"/>
      <c r="M38" s="47"/>
      <c r="N38" s="47"/>
      <c r="O38" s="44"/>
      <c r="Q38" s="52"/>
      <c r="R38" s="19"/>
      <c r="S38" s="46"/>
      <c r="T38" s="13"/>
      <c r="U38" s="13"/>
      <c r="V38" s="13"/>
      <c r="W38" s="13"/>
      <c r="X38" s="56"/>
      <c r="Y38" s="1"/>
      <c r="Z38" s="1"/>
      <c r="AA38" s="1"/>
      <c r="AB38" s="1"/>
      <c r="AC38" s="1"/>
      <c r="AD38" s="1"/>
    </row>
    <row r="39" spans="1:30" s="51" customFormat="1" ht="15.75" customHeight="1" x14ac:dyDescent="0.2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47"/>
      <c r="M39" s="47"/>
      <c r="N39" s="47"/>
      <c r="O39" s="44"/>
      <c r="Q39" s="52"/>
      <c r="R39" s="19"/>
      <c r="S39" s="46"/>
      <c r="T39" s="13"/>
      <c r="U39" s="13"/>
      <c r="V39" s="13"/>
      <c r="W39" s="13"/>
      <c r="X39" s="56"/>
      <c r="Y39" s="1"/>
      <c r="Z39" s="1"/>
      <c r="AA39" s="1"/>
      <c r="AB39" s="1"/>
      <c r="AC39" s="1"/>
      <c r="AD39" s="1"/>
    </row>
    <row r="40" spans="1:30" s="51" customFormat="1" ht="15.75" customHeight="1" x14ac:dyDescent="0.2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47"/>
      <c r="M40" s="47"/>
      <c r="N40" s="47"/>
      <c r="O40" s="44"/>
      <c r="Q40" s="52"/>
      <c r="R40" s="19"/>
      <c r="S40" s="46"/>
      <c r="T40" s="13"/>
      <c r="U40" s="13"/>
      <c r="V40" s="13"/>
      <c r="W40" s="13"/>
      <c r="X40" s="56"/>
      <c r="Y40" s="1"/>
      <c r="Z40" s="1"/>
      <c r="AA40" s="1"/>
      <c r="AB40" s="1"/>
      <c r="AC40" s="1"/>
      <c r="AD40" s="1"/>
    </row>
    <row r="41" spans="1:30" s="51" customFormat="1" ht="15.75" customHeight="1" x14ac:dyDescent="0.2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47"/>
      <c r="M41" s="47"/>
      <c r="N41" s="47"/>
      <c r="O41" s="44"/>
      <c r="Q41" s="52"/>
      <c r="R41" s="19"/>
      <c r="S41" s="46"/>
      <c r="T41" s="13"/>
      <c r="U41" s="13"/>
      <c r="V41" s="13"/>
      <c r="W41" s="13"/>
      <c r="X41" s="56"/>
      <c r="Y41" s="1"/>
      <c r="Z41" s="1"/>
      <c r="AA41" s="1"/>
      <c r="AB41" s="1"/>
      <c r="AC41" s="1"/>
      <c r="AD41" s="1"/>
    </row>
    <row r="42" spans="1:30" s="51" customFormat="1" ht="15.75" customHeight="1" x14ac:dyDescent="0.2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47"/>
      <c r="M42" s="47"/>
      <c r="N42" s="47"/>
      <c r="O42" s="47"/>
      <c r="Q42" s="52"/>
      <c r="R42" s="19"/>
      <c r="S42" s="46"/>
      <c r="T42" s="13"/>
      <c r="U42" s="13"/>
      <c r="V42" s="13"/>
      <c r="W42" s="13"/>
      <c r="X42" s="56"/>
      <c r="Y42" s="1"/>
      <c r="Z42" s="1"/>
      <c r="AA42" s="1"/>
      <c r="AB42" s="1"/>
      <c r="AC42" s="1"/>
      <c r="AD42" s="1"/>
    </row>
    <row r="43" spans="1:30" s="51" customFormat="1" ht="15.75" customHeight="1" x14ac:dyDescent="0.2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47"/>
      <c r="M43" s="47"/>
      <c r="N43" s="47"/>
      <c r="O43" s="47"/>
      <c r="Q43" s="52"/>
      <c r="R43" s="19"/>
      <c r="S43" s="46"/>
      <c r="T43" s="13"/>
      <c r="U43" s="13"/>
      <c r="V43" s="13"/>
      <c r="W43" s="13"/>
      <c r="X43" s="56"/>
      <c r="Y43" s="1"/>
      <c r="Z43" s="1"/>
      <c r="AA43" s="1"/>
      <c r="AB43" s="1"/>
      <c r="AC43" s="1"/>
      <c r="AD43" s="1"/>
    </row>
    <row r="44" spans="1:30" s="51" customFormat="1" ht="15.75" customHeight="1" x14ac:dyDescent="0.2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47"/>
      <c r="M44" s="47"/>
      <c r="N44" s="47"/>
      <c r="O44" s="44"/>
      <c r="Q44" s="52"/>
      <c r="R44" s="19"/>
      <c r="S44" s="46"/>
      <c r="T44" s="13"/>
      <c r="U44" s="13"/>
      <c r="V44" s="13"/>
      <c r="W44" s="13"/>
      <c r="X44" s="56"/>
      <c r="Y44" s="1"/>
      <c r="Z44" s="1"/>
      <c r="AA44" s="1"/>
      <c r="AB44" s="1"/>
      <c r="AC44" s="1"/>
      <c r="AD44" s="1"/>
    </row>
    <row r="45" spans="1:30" s="51" customFormat="1" ht="15.75" customHeight="1" x14ac:dyDescent="0.2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47"/>
      <c r="M45" s="47"/>
      <c r="N45" s="47"/>
      <c r="O45" s="44"/>
      <c r="Q45" s="52"/>
      <c r="R45" s="19"/>
      <c r="S45" s="46"/>
      <c r="T45" s="13"/>
      <c r="U45" s="13"/>
      <c r="V45" s="13"/>
      <c r="W45" s="13"/>
      <c r="X45" s="56"/>
      <c r="Y45" s="1"/>
      <c r="Z45" s="1"/>
      <c r="AA45" s="1"/>
      <c r="AB45" s="1"/>
      <c r="AC45" s="1"/>
      <c r="AD45" s="1"/>
    </row>
    <row r="46" spans="1:30" s="51" customFormat="1" ht="15.75" customHeight="1" x14ac:dyDescent="0.2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44"/>
      <c r="M46" s="44"/>
      <c r="N46" s="44"/>
      <c r="O46" s="44"/>
      <c r="Q46" s="52"/>
      <c r="R46" s="19"/>
      <c r="S46" s="46"/>
      <c r="T46" s="13"/>
      <c r="U46" s="13"/>
      <c r="V46" s="13"/>
      <c r="W46" s="13"/>
      <c r="X46" s="56"/>
      <c r="Y46" s="1"/>
      <c r="Z46" s="1"/>
      <c r="AA46" s="1"/>
      <c r="AB46" s="1"/>
      <c r="AC46" s="1"/>
      <c r="AD46" s="1"/>
    </row>
    <row r="47" spans="1:30" s="51" customFormat="1" ht="15.75" customHeight="1" x14ac:dyDescent="0.2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44"/>
      <c r="M47" s="44"/>
      <c r="N47" s="44"/>
      <c r="O47" s="44"/>
      <c r="Q47" s="52"/>
      <c r="R47" s="19"/>
      <c r="S47" s="46"/>
      <c r="T47" s="13"/>
      <c r="U47" s="13"/>
      <c r="V47" s="13"/>
      <c r="W47" s="13"/>
      <c r="X47" s="56"/>
      <c r="Y47" s="1"/>
      <c r="Z47" s="1"/>
      <c r="AA47" s="1"/>
      <c r="AB47" s="1"/>
      <c r="AC47" s="1"/>
      <c r="AD47" s="1"/>
    </row>
    <row r="48" spans="1:30" s="51" customFormat="1" ht="15.75" customHeight="1" x14ac:dyDescent="0.2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44"/>
      <c r="M48" s="44"/>
      <c r="N48" s="44"/>
      <c r="O48" s="44"/>
      <c r="Q48" s="52"/>
      <c r="R48" s="19"/>
      <c r="S48" s="46"/>
      <c r="T48" s="13"/>
      <c r="U48" s="13"/>
      <c r="V48" s="13"/>
      <c r="W48" s="13"/>
      <c r="X48" s="56"/>
      <c r="Y48" s="1"/>
      <c r="Z48" s="1"/>
      <c r="AA48" s="1"/>
      <c r="AB48" s="1"/>
      <c r="AC48" s="1"/>
      <c r="AD48" s="1"/>
    </row>
    <row r="49" spans="1:30" s="51" customFormat="1" ht="15.75" customHeight="1" x14ac:dyDescent="0.2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44"/>
      <c r="M49" s="44"/>
      <c r="N49" s="44"/>
      <c r="O49" s="44"/>
      <c r="Q49" s="52"/>
      <c r="R49" s="19"/>
      <c r="S49" s="46"/>
      <c r="T49" s="13"/>
      <c r="U49" s="13"/>
      <c r="V49" s="13"/>
      <c r="W49" s="13"/>
      <c r="X49" s="56"/>
      <c r="Y49" s="1"/>
      <c r="Z49" s="1"/>
      <c r="AA49" s="1"/>
      <c r="AB49" s="1"/>
      <c r="AC49" s="1"/>
      <c r="AD49" s="1"/>
    </row>
    <row r="50" spans="1:30" s="51" customFormat="1" ht="15.75" customHeight="1" x14ac:dyDescent="0.2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44"/>
      <c r="M50" s="44"/>
      <c r="N50" s="44"/>
      <c r="O50" s="44"/>
      <c r="Q50" s="52"/>
      <c r="R50" s="19"/>
      <c r="S50" s="46"/>
      <c r="T50" s="13"/>
      <c r="U50" s="13"/>
      <c r="V50" s="13"/>
      <c r="W50" s="13"/>
      <c r="X50" s="56"/>
      <c r="Y50" s="1"/>
      <c r="Z50" s="1"/>
      <c r="AA50" s="1"/>
      <c r="AB50" s="1"/>
      <c r="AC50" s="1"/>
      <c r="AD50" s="1"/>
    </row>
    <row r="51" spans="1:30" s="51" customFormat="1" ht="15.75" customHeight="1" x14ac:dyDescent="0.2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47"/>
      <c r="M51" s="47"/>
      <c r="N51" s="47"/>
      <c r="O51" s="47"/>
      <c r="Q51" s="52"/>
      <c r="R51" s="19"/>
      <c r="S51" s="46"/>
      <c r="T51" s="13"/>
      <c r="U51" s="13"/>
      <c r="V51" s="13"/>
      <c r="W51" s="13"/>
      <c r="X51" s="56"/>
      <c r="Y51" s="1"/>
      <c r="Z51" s="1"/>
      <c r="AA51" s="1"/>
      <c r="AB51" s="1"/>
      <c r="AC51" s="1"/>
      <c r="AD51" s="1"/>
    </row>
    <row r="52" spans="1:30" s="51" customFormat="1" ht="15.75" customHeight="1" x14ac:dyDescent="0.2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47"/>
      <c r="M52" s="47"/>
      <c r="N52" s="47"/>
      <c r="O52" s="47"/>
      <c r="Q52" s="52"/>
      <c r="R52" s="19"/>
      <c r="S52" s="46"/>
      <c r="T52" s="13"/>
      <c r="U52" s="13"/>
      <c r="V52" s="13"/>
      <c r="W52" s="13"/>
      <c r="X52" s="56"/>
      <c r="Y52" s="1"/>
      <c r="Z52" s="1"/>
      <c r="AA52" s="1"/>
      <c r="AB52" s="1"/>
      <c r="AC52" s="1"/>
      <c r="AD52" s="1"/>
    </row>
    <row r="53" spans="1:30" s="51" customFormat="1" ht="15.75" customHeight="1" x14ac:dyDescent="0.2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47"/>
      <c r="M53" s="47"/>
      <c r="N53" s="47"/>
      <c r="O53" s="44"/>
      <c r="Q53" s="52"/>
      <c r="R53" s="19"/>
      <c r="S53" s="46"/>
      <c r="T53" s="13"/>
      <c r="U53" s="13"/>
      <c r="V53" s="13"/>
      <c r="W53" s="13"/>
      <c r="X53" s="56"/>
      <c r="Y53" s="1"/>
      <c r="Z53" s="1"/>
      <c r="AA53" s="1"/>
      <c r="AB53" s="1"/>
      <c r="AC53" s="1"/>
      <c r="AD53" s="1"/>
    </row>
    <row r="54" spans="1:30" s="51" customFormat="1" ht="15.75" customHeight="1" x14ac:dyDescent="0.2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47"/>
      <c r="M54" s="47"/>
      <c r="N54" s="47"/>
      <c r="O54" s="44"/>
      <c r="Q54" s="52"/>
      <c r="R54" s="19"/>
      <c r="S54" s="46"/>
      <c r="T54" s="13"/>
      <c r="U54" s="13"/>
      <c r="V54" s="13"/>
      <c r="W54" s="13"/>
      <c r="X54" s="56"/>
      <c r="Y54" s="1"/>
      <c r="Z54" s="1"/>
      <c r="AA54" s="1"/>
      <c r="AB54" s="1"/>
      <c r="AC54" s="1"/>
      <c r="AD54" s="1"/>
    </row>
    <row r="55" spans="1:30" s="51" customFormat="1" ht="15.75" customHeight="1" x14ac:dyDescent="0.2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47"/>
      <c r="M55" s="47"/>
      <c r="N55" s="47"/>
      <c r="O55" s="44"/>
      <c r="Q55" s="52"/>
      <c r="R55" s="19"/>
      <c r="S55" s="46"/>
      <c r="T55" s="13"/>
      <c r="U55" s="13"/>
      <c r="V55" s="13"/>
      <c r="W55" s="13"/>
      <c r="X55" s="56"/>
      <c r="Y55" s="1"/>
      <c r="Z55" s="1"/>
      <c r="AA55" s="1"/>
      <c r="AB55" s="1"/>
      <c r="AC55" s="1"/>
      <c r="AD55" s="1"/>
    </row>
    <row r="56" spans="1:30" s="51" customFormat="1" ht="15.75" customHeight="1" x14ac:dyDescent="0.2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47"/>
      <c r="M56" s="47"/>
      <c r="N56" s="47"/>
      <c r="O56" s="44"/>
      <c r="Q56" s="52"/>
      <c r="R56" s="19"/>
      <c r="S56" s="46"/>
      <c r="T56" s="13"/>
      <c r="U56" s="13"/>
      <c r="V56" s="13"/>
      <c r="W56" s="13"/>
      <c r="X56" s="56"/>
      <c r="Y56" s="1"/>
      <c r="Z56" s="1"/>
      <c r="AA56" s="1"/>
      <c r="AB56" s="1"/>
      <c r="AC56" s="1"/>
      <c r="AD56" s="1"/>
    </row>
    <row r="57" spans="1:30" s="51" customFormat="1" ht="15.75" customHeight="1" x14ac:dyDescent="0.2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47"/>
      <c r="M57" s="47"/>
      <c r="N57" s="47"/>
      <c r="O57" s="44"/>
      <c r="Q57" s="52"/>
      <c r="R57" s="19"/>
      <c r="S57" s="46"/>
      <c r="T57" s="13"/>
      <c r="U57" s="13"/>
      <c r="V57" s="13"/>
      <c r="W57" s="13"/>
      <c r="X57" s="56"/>
      <c r="Y57" s="1"/>
      <c r="Z57" s="1"/>
      <c r="AA57" s="1"/>
      <c r="AB57" s="1"/>
      <c r="AC57" s="1"/>
      <c r="AD57" s="1"/>
    </row>
    <row r="58" spans="1:30" s="51" customFormat="1" ht="15.75" customHeight="1" x14ac:dyDescent="0.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47"/>
      <c r="M58" s="47"/>
      <c r="N58" s="47"/>
      <c r="O58" s="44"/>
      <c r="Q58" s="52"/>
      <c r="R58" s="19"/>
      <c r="S58" s="46"/>
      <c r="T58" s="13"/>
      <c r="U58" s="13"/>
      <c r="V58" s="13"/>
      <c r="W58" s="13"/>
      <c r="X58" s="56"/>
      <c r="Y58" s="1"/>
      <c r="Z58" s="1"/>
      <c r="AA58" s="1"/>
      <c r="AB58" s="1"/>
      <c r="AC58" s="1"/>
      <c r="AD58" s="1"/>
    </row>
    <row r="59" spans="1:30" s="51" customFormat="1" ht="15.75" customHeight="1" x14ac:dyDescent="0.2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47"/>
      <c r="M59" s="47"/>
      <c r="N59" s="47"/>
      <c r="O59" s="44"/>
      <c r="Q59" s="52"/>
      <c r="R59" s="19"/>
      <c r="S59" s="46"/>
      <c r="T59" s="13"/>
      <c r="U59" s="13"/>
      <c r="V59" s="13"/>
      <c r="W59" s="13"/>
      <c r="X59" s="56"/>
      <c r="Y59" s="1"/>
      <c r="Z59" s="1"/>
      <c r="AA59" s="1"/>
      <c r="AB59" s="1"/>
      <c r="AC59" s="1"/>
      <c r="AD59" s="1"/>
    </row>
    <row r="60" spans="1:30" s="51" customFormat="1" ht="15.75" customHeight="1" x14ac:dyDescent="0.2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47"/>
      <c r="M60" s="47"/>
      <c r="N60" s="47"/>
      <c r="O60" s="47"/>
      <c r="Q60" s="52"/>
      <c r="R60" s="19"/>
      <c r="S60" s="46"/>
      <c r="T60" s="13"/>
      <c r="U60" s="13"/>
      <c r="V60" s="13"/>
      <c r="W60" s="13"/>
      <c r="X60" s="56"/>
      <c r="Y60" s="1"/>
      <c r="Z60" s="1"/>
      <c r="AA60" s="1"/>
      <c r="AB60" s="1"/>
      <c r="AC60" s="1"/>
      <c r="AD60" s="1"/>
    </row>
    <row r="61" spans="1:30" s="51" customFormat="1" ht="15.75" customHeight="1" x14ac:dyDescent="0.2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47"/>
      <c r="M61" s="47"/>
      <c r="N61" s="47"/>
      <c r="O61" s="47"/>
      <c r="Q61" s="52"/>
      <c r="R61" s="19"/>
      <c r="S61" s="46"/>
      <c r="T61" s="13"/>
      <c r="U61" s="13"/>
      <c r="V61" s="13"/>
      <c r="W61" s="13"/>
      <c r="X61" s="56"/>
      <c r="Y61" s="1"/>
      <c r="Z61" s="1"/>
      <c r="AA61" s="1"/>
      <c r="AB61" s="1"/>
      <c r="AC61" s="1"/>
      <c r="AD61" s="1"/>
    </row>
    <row r="62" spans="1:30" s="51" customFormat="1" ht="15.75" customHeight="1" x14ac:dyDescent="0.2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47"/>
      <c r="M62" s="47"/>
      <c r="N62" s="47"/>
      <c r="O62" s="44"/>
      <c r="Q62" s="52"/>
      <c r="R62" s="19"/>
      <c r="S62" s="46"/>
      <c r="T62" s="13"/>
      <c r="U62" s="13"/>
      <c r="V62" s="13"/>
      <c r="W62" s="13"/>
      <c r="X62" s="56"/>
      <c r="Y62" s="1"/>
      <c r="Z62" s="1"/>
      <c r="AA62" s="1"/>
      <c r="AB62" s="1"/>
      <c r="AC62" s="1"/>
      <c r="AD62" s="1"/>
    </row>
    <row r="63" spans="1:30" s="51" customFormat="1" ht="15.75" customHeight="1" x14ac:dyDescent="0.2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47"/>
      <c r="M63" s="47"/>
      <c r="N63" s="47"/>
      <c r="O63" s="44"/>
      <c r="Q63" s="52"/>
      <c r="R63" s="19"/>
      <c r="S63" s="46"/>
      <c r="T63" s="13"/>
      <c r="U63" s="13"/>
      <c r="V63" s="13"/>
      <c r="W63" s="13"/>
      <c r="X63" s="56"/>
      <c r="Y63" s="1"/>
      <c r="Z63" s="1"/>
      <c r="AA63" s="1"/>
      <c r="AB63" s="1"/>
      <c r="AC63" s="1"/>
      <c r="AD63" s="1"/>
    </row>
    <row r="64" spans="1:30" s="51" customFormat="1" ht="15.75" customHeight="1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44"/>
      <c r="M64" s="44"/>
      <c r="N64" s="44"/>
      <c r="O64" s="44"/>
      <c r="Q64" s="52"/>
      <c r="R64" s="19"/>
      <c r="S64" s="46"/>
      <c r="T64" s="13"/>
      <c r="U64" s="13"/>
      <c r="V64" s="13"/>
      <c r="W64" s="13"/>
      <c r="X64" s="56"/>
      <c r="Y64" s="1"/>
      <c r="Z64" s="1"/>
      <c r="AA64" s="1"/>
      <c r="AB64" s="1"/>
      <c r="AC64" s="1"/>
      <c r="AD64" s="1"/>
    </row>
    <row r="65" spans="1:30" s="51" customFormat="1" ht="15.75" customHeight="1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44"/>
      <c r="M65" s="44"/>
      <c r="N65" s="44"/>
      <c r="O65" s="44"/>
      <c r="Q65" s="52"/>
      <c r="R65" s="19"/>
      <c r="S65" s="46"/>
      <c r="T65" s="13"/>
      <c r="U65" s="13"/>
      <c r="V65" s="13"/>
      <c r="W65" s="13"/>
      <c r="X65" s="56"/>
      <c r="Y65" s="1"/>
      <c r="Z65" s="1"/>
      <c r="AA65" s="1"/>
      <c r="AB65" s="1"/>
      <c r="AC65" s="1"/>
      <c r="AD65" s="1"/>
    </row>
    <row r="66" spans="1:30" s="51" customFormat="1" ht="15.75" customHeight="1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44"/>
      <c r="M66" s="44"/>
      <c r="N66" s="44"/>
      <c r="O66" s="44"/>
      <c r="Q66" s="52"/>
      <c r="R66" s="19"/>
      <c r="S66" s="46"/>
      <c r="T66" s="13"/>
      <c r="U66" s="13"/>
      <c r="V66" s="13"/>
      <c r="W66" s="13"/>
      <c r="X66" s="56"/>
      <c r="Y66" s="1"/>
      <c r="Z66" s="1"/>
      <c r="AA66" s="1"/>
      <c r="AB66" s="1"/>
      <c r="AC66" s="1"/>
      <c r="AD66" s="1"/>
    </row>
    <row r="67" spans="1:30" s="51" customFormat="1" ht="15.75" customHeight="1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44"/>
      <c r="M67" s="44"/>
      <c r="N67" s="44"/>
      <c r="O67" s="44"/>
      <c r="Q67" s="52"/>
      <c r="R67" s="19"/>
      <c r="S67" s="46"/>
      <c r="T67" s="13"/>
      <c r="U67" s="13"/>
      <c r="V67" s="13"/>
      <c r="W67" s="13"/>
      <c r="X67" s="56"/>
      <c r="Y67" s="1"/>
      <c r="Z67" s="1"/>
      <c r="AA67" s="1"/>
      <c r="AB67" s="1"/>
      <c r="AC67" s="1"/>
      <c r="AD67" s="1"/>
    </row>
    <row r="68" spans="1:30" s="51" customFormat="1" ht="15.75" customHeight="1" x14ac:dyDescent="0.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44"/>
      <c r="M68" s="44"/>
      <c r="N68" s="44"/>
      <c r="O68" s="44"/>
      <c r="Q68" s="52"/>
      <c r="R68" s="19"/>
      <c r="S68" s="46"/>
      <c r="T68" s="13"/>
      <c r="U68" s="13"/>
      <c r="V68" s="13"/>
      <c r="W68" s="13"/>
      <c r="X68" s="56"/>
      <c r="Y68" s="1"/>
      <c r="Z68" s="1"/>
      <c r="AA68" s="1"/>
      <c r="AB68" s="1"/>
      <c r="AC68" s="1"/>
      <c r="AD68" s="1"/>
    </row>
    <row r="69" spans="1:30" s="51" customFormat="1" ht="15.75" customHeight="1" x14ac:dyDescent="0.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47"/>
      <c r="M69" s="47"/>
      <c r="N69" s="47"/>
      <c r="O69" s="47"/>
      <c r="Q69" s="52"/>
      <c r="R69" s="19"/>
      <c r="S69" s="46"/>
      <c r="T69" s="13"/>
      <c r="U69" s="13"/>
      <c r="V69" s="13"/>
      <c r="W69" s="13"/>
      <c r="X69" s="56"/>
      <c r="Y69" s="1"/>
      <c r="Z69" s="1"/>
      <c r="AA69" s="1"/>
      <c r="AB69" s="1"/>
      <c r="AC69" s="1"/>
      <c r="AD69" s="1"/>
    </row>
    <row r="70" spans="1:30" s="51" customFormat="1" ht="15.75" customHeight="1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47"/>
      <c r="M70" s="47"/>
      <c r="N70" s="47"/>
      <c r="O70" s="47"/>
      <c r="Q70" s="52"/>
      <c r="R70" s="19"/>
      <c r="S70" s="46"/>
      <c r="T70" s="13"/>
      <c r="U70" s="13"/>
      <c r="V70" s="13"/>
      <c r="W70" s="13"/>
      <c r="X70" s="56"/>
      <c r="Y70" s="1"/>
      <c r="Z70" s="1"/>
      <c r="AA70" s="1"/>
      <c r="AB70" s="1"/>
      <c r="AC70" s="1"/>
      <c r="AD70" s="1"/>
    </row>
    <row r="71" spans="1:30" s="51" customFormat="1" ht="15.75" customHeight="1" x14ac:dyDescent="0.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47"/>
      <c r="M71" s="47"/>
      <c r="N71" s="47"/>
      <c r="O71" s="44"/>
      <c r="Q71" s="52"/>
      <c r="R71" s="19"/>
      <c r="S71" s="46"/>
      <c r="T71" s="13"/>
      <c r="U71" s="13"/>
      <c r="V71" s="13"/>
      <c r="W71" s="13"/>
      <c r="X71" s="56"/>
      <c r="Y71" s="1"/>
      <c r="Z71" s="1"/>
      <c r="AA71" s="1"/>
      <c r="AB71" s="1"/>
      <c r="AC71" s="1"/>
      <c r="AD71" s="1"/>
    </row>
    <row r="72" spans="1:30" s="51" customFormat="1" ht="15.75" customHeight="1" x14ac:dyDescent="0.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47"/>
      <c r="M72" s="47"/>
      <c r="N72" s="47"/>
      <c r="O72" s="44"/>
      <c r="Q72" s="52"/>
      <c r="R72" s="19"/>
      <c r="S72" s="46"/>
      <c r="T72" s="13"/>
      <c r="U72" s="13"/>
      <c r="V72" s="13"/>
      <c r="W72" s="13"/>
      <c r="X72" s="56"/>
      <c r="Y72" s="1"/>
      <c r="Z72" s="1"/>
      <c r="AA72" s="1"/>
      <c r="AB72" s="1"/>
      <c r="AC72" s="1"/>
      <c r="AD72" s="1"/>
    </row>
    <row r="73" spans="1:30" s="51" customFormat="1" ht="15.75" customHeight="1" x14ac:dyDescent="0.2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47"/>
      <c r="M73" s="47"/>
      <c r="N73" s="47"/>
      <c r="O73" s="44"/>
      <c r="Q73" s="52"/>
      <c r="R73" s="19"/>
      <c r="S73" s="46"/>
      <c r="T73" s="13"/>
      <c r="U73" s="13"/>
      <c r="V73" s="13"/>
      <c r="W73" s="13"/>
      <c r="X73" s="56"/>
      <c r="Y73" s="1"/>
      <c r="Z73" s="1"/>
      <c r="AA73" s="1"/>
      <c r="AB73" s="1"/>
      <c r="AC73" s="1"/>
      <c r="AD73" s="1"/>
    </row>
    <row r="74" spans="1:30" s="51" customFormat="1" ht="15.75" customHeight="1" x14ac:dyDescent="0.2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47"/>
      <c r="M74" s="47"/>
      <c r="N74" s="47"/>
      <c r="O74" s="44"/>
      <c r="Q74" s="52"/>
      <c r="R74" s="19"/>
      <c r="S74" s="46"/>
      <c r="T74" s="13"/>
      <c r="U74" s="13"/>
      <c r="V74" s="13"/>
      <c r="W74" s="13"/>
      <c r="X74" s="56"/>
      <c r="Y74" s="1"/>
      <c r="Z74" s="1"/>
      <c r="AA74" s="1"/>
      <c r="AB74" s="1"/>
      <c r="AC74" s="1"/>
      <c r="AD74" s="1"/>
    </row>
    <row r="75" spans="1:30" s="51" customFormat="1" ht="15.75" customHeight="1" x14ac:dyDescent="0.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47"/>
      <c r="M75" s="47"/>
      <c r="N75" s="47"/>
      <c r="O75" s="44"/>
      <c r="Q75" s="52"/>
      <c r="R75" s="19"/>
      <c r="S75" s="46"/>
      <c r="T75" s="13"/>
      <c r="U75" s="13"/>
      <c r="V75" s="13"/>
      <c r="W75" s="13"/>
      <c r="X75" s="56"/>
      <c r="Y75" s="1"/>
      <c r="Z75" s="1"/>
      <c r="AA75" s="1"/>
      <c r="AB75" s="1"/>
      <c r="AC75" s="1"/>
      <c r="AD75" s="1"/>
    </row>
    <row r="76" spans="1:30" s="51" customFormat="1" ht="15.75" customHeight="1" x14ac:dyDescent="0.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47"/>
      <c r="M76" s="47"/>
      <c r="N76" s="47"/>
      <c r="O76" s="44"/>
      <c r="Q76" s="52"/>
      <c r="R76" s="19"/>
      <c r="S76" s="46"/>
      <c r="T76" s="13"/>
      <c r="U76" s="13"/>
      <c r="V76" s="13"/>
      <c r="W76" s="13"/>
      <c r="X76" s="56"/>
      <c r="Y76" s="1"/>
      <c r="Z76" s="1"/>
      <c r="AA76" s="1"/>
      <c r="AB76" s="1"/>
      <c r="AC76" s="1"/>
      <c r="AD76" s="1"/>
    </row>
    <row r="77" spans="1:30" s="51" customFormat="1" ht="15.75" customHeight="1" x14ac:dyDescent="0.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47"/>
      <c r="M77" s="47"/>
      <c r="N77" s="47"/>
      <c r="O77" s="44"/>
      <c r="Q77" s="52"/>
      <c r="R77" s="19"/>
      <c r="S77" s="46"/>
      <c r="T77" s="13"/>
      <c r="U77" s="13"/>
      <c r="V77" s="13"/>
      <c r="W77" s="13"/>
      <c r="X77" s="56"/>
      <c r="Y77" s="1"/>
      <c r="Z77" s="1"/>
      <c r="AA77" s="1"/>
      <c r="AB77" s="1"/>
      <c r="AC77" s="1"/>
      <c r="AD77" s="1"/>
    </row>
    <row r="78" spans="1:30" s="51" customFormat="1" ht="15.75" customHeight="1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47"/>
      <c r="M78" s="47"/>
      <c r="N78" s="47"/>
      <c r="O78" s="47"/>
      <c r="Q78" s="52"/>
      <c r="R78" s="19"/>
      <c r="S78" s="46"/>
      <c r="T78" s="13"/>
      <c r="U78" s="13"/>
      <c r="V78" s="13"/>
      <c r="W78" s="13"/>
      <c r="X78" s="56"/>
      <c r="Y78" s="1"/>
      <c r="Z78" s="1"/>
      <c r="AA78" s="1"/>
      <c r="AB78" s="1"/>
      <c r="AC78" s="1"/>
      <c r="AD78" s="1"/>
    </row>
    <row r="79" spans="1:30" s="51" customFormat="1" ht="15.75" customHeight="1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47"/>
      <c r="M79" s="47"/>
      <c r="N79" s="47"/>
      <c r="O79" s="47"/>
      <c r="Q79" s="52"/>
      <c r="R79" s="19"/>
      <c r="S79" s="46"/>
      <c r="T79" s="13"/>
      <c r="U79" s="13"/>
      <c r="V79" s="13"/>
      <c r="W79" s="13"/>
      <c r="X79" s="56"/>
      <c r="Y79" s="1"/>
      <c r="Z79" s="1"/>
      <c r="AA79" s="1"/>
      <c r="AB79" s="1"/>
      <c r="AC79" s="1"/>
      <c r="AD79" s="1"/>
    </row>
    <row r="80" spans="1:30" s="51" customFormat="1" ht="15.75" customHeight="1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47"/>
      <c r="M80" s="47"/>
      <c r="N80" s="47"/>
      <c r="O80" s="44"/>
      <c r="Q80" s="52"/>
      <c r="R80" s="19"/>
      <c r="S80" s="46"/>
      <c r="T80" s="13"/>
      <c r="U80" s="13"/>
      <c r="V80" s="13"/>
      <c r="W80" s="13"/>
      <c r="X80" s="56"/>
      <c r="Y80" s="1"/>
      <c r="Z80" s="1"/>
      <c r="AA80" s="1"/>
      <c r="AB80" s="1"/>
      <c r="AC80" s="1"/>
      <c r="AD80" s="1"/>
    </row>
    <row r="81" spans="1:30" s="51" customFormat="1" ht="15.75" customHeight="1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47"/>
      <c r="M81" s="47"/>
      <c r="N81" s="47"/>
      <c r="O81" s="44"/>
      <c r="Q81" s="52"/>
      <c r="R81" s="19"/>
      <c r="S81" s="46"/>
      <c r="T81" s="13"/>
      <c r="U81" s="13"/>
      <c r="V81" s="13"/>
      <c r="W81" s="13"/>
      <c r="X81" s="56"/>
      <c r="Y81" s="1"/>
      <c r="Z81" s="1"/>
      <c r="AA81" s="1"/>
      <c r="AB81" s="1"/>
      <c r="AC81" s="1"/>
      <c r="AD81" s="1"/>
    </row>
  </sheetData>
  <mergeCells count="11">
    <mergeCell ref="T7:V7"/>
    <mergeCell ref="T8:T10"/>
    <mergeCell ref="U8:U10"/>
    <mergeCell ref="V8:V10"/>
    <mergeCell ref="W8:W10"/>
    <mergeCell ref="E9:G9"/>
    <mergeCell ref="P9:P10"/>
    <mergeCell ref="Q9:Q10"/>
    <mergeCell ref="R9:S9"/>
    <mergeCell ref="H10:K10"/>
    <mergeCell ref="L10:O10"/>
  </mergeCells>
  <printOptions horizontalCentered="1" verticalCentered="1"/>
  <pageMargins left="0.27569444444444446" right="0.27569444444444446" top="0.78749999999999998" bottom="0.78749999999999998" header="0.51180555555555551" footer="0.51180555555555551"/>
  <pageSetup paperSize="9" scale="4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eredmények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2017-03-12T12:03:40Z</dcterms:created>
  <dcterms:modified xsi:type="dcterms:W3CDTF">2017-12-08T18:31:00Z</dcterms:modified>
</cp:coreProperties>
</file>